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W:\GRANTS\z-FY20\RP386\RP386 CYCLE 3_NOV 2020\"/>
    </mc:Choice>
  </mc:AlternateContent>
  <xr:revisionPtr revIDLastSave="0" documentId="8_{33624396-1A49-40E8-9CD6-5883DD280FC6}" xr6:coauthVersionLast="45" xr6:coauthVersionMax="45" xr10:uidLastSave="{00000000-0000-0000-0000-000000000000}"/>
  <bookViews>
    <workbookView xWindow="2625" yWindow="1260" windowWidth="14400" windowHeight="7785" xr2:uid="{00000000-000D-0000-FFFF-FFFF00000000}"/>
  </bookViews>
  <sheets>
    <sheet name="COVID Block Grant CRF Report" sheetId="4" r:id="rId1"/>
    <sheet name="Activity Descriptions" sheetId="7" r:id="rId2"/>
    <sheet name="Crosswalk of Fed &amp; State Uses" sheetId="8" r:id="rId3"/>
    <sheet name="District Allocation" sheetId="6" r:id="rId4"/>
  </sheets>
  <definedNames>
    <definedName name="_xlnm.Print_Area" localSheetId="0">'COVID Block Grant CRF Report'!$B$2:$H$103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0" i="4" l="1"/>
  <c r="F88" i="4"/>
  <c r="H11" i="4" l="1"/>
  <c r="D6" i="7" l="1"/>
  <c r="H67" i="4"/>
  <c r="G69" i="4" l="1"/>
  <c r="F69" i="4"/>
  <c r="G62" i="4"/>
  <c r="F62" i="4"/>
  <c r="G47" i="4"/>
  <c r="F47" i="4"/>
  <c r="G42" i="4"/>
  <c r="F42" i="4"/>
  <c r="G37" i="4"/>
  <c r="F37" i="4"/>
  <c r="G27" i="4"/>
  <c r="F27" i="4"/>
  <c r="G16" i="4"/>
  <c r="F16" i="4"/>
  <c r="H14" i="4"/>
  <c r="H29" i="4" l="1"/>
  <c r="D21" i="7"/>
  <c r="D20" i="7"/>
  <c r="D19" i="7"/>
  <c r="D17" i="7"/>
  <c r="D16" i="7"/>
  <c r="D15" i="7"/>
  <c r="D13" i="7"/>
  <c r="D12" i="7"/>
  <c r="D11" i="7"/>
  <c r="D10" i="7"/>
  <c r="D9" i="7"/>
  <c r="D8" i="7"/>
  <c r="D7" i="7"/>
  <c r="D5" i="7"/>
  <c r="D4" i="7"/>
  <c r="H65" i="4"/>
  <c r="H33" i="4"/>
  <c r="H50" i="4"/>
  <c r="H75" i="4"/>
  <c r="H73" i="4"/>
  <c r="G21" i="4"/>
  <c r="G79" i="4" s="1"/>
  <c r="F21" i="4"/>
  <c r="F79" i="4" s="1"/>
  <c r="H20" i="4"/>
  <c r="H19" i="4"/>
  <c r="H61" i="4"/>
  <c r="H60" i="4"/>
  <c r="H57" i="4"/>
  <c r="H52" i="4"/>
  <c r="H46" i="4"/>
  <c r="H45" i="4"/>
  <c r="H26" i="4"/>
  <c r="H25" i="4"/>
  <c r="H24" i="4"/>
  <c r="H15" i="4"/>
  <c r="H16" i="4" s="1"/>
  <c r="H27" i="4" l="1"/>
  <c r="H47" i="4"/>
  <c r="H62" i="4"/>
  <c r="H21" i="4"/>
  <c r="H77" i="4" l="1"/>
  <c r="H66" i="4"/>
  <c r="H68" i="4"/>
  <c r="H41" i="4"/>
  <c r="H40" i="4"/>
  <c r="H32" i="4"/>
  <c r="H35" i="4"/>
  <c r="H36" i="4"/>
  <c r="H34" i="4"/>
  <c r="H69" i="4" l="1"/>
  <c r="H37" i="4"/>
  <c r="H42" i="4"/>
  <c r="H79" i="4" l="1"/>
  <c r="H7" i="4"/>
  <c r="H81" i="4" l="1"/>
  <c r="F97" i="4"/>
</calcChain>
</file>

<file path=xl/sharedStrings.xml><?xml version="1.0" encoding="utf-8"?>
<sst xmlns="http://schemas.openxmlformats.org/spreadsheetml/2006/main" count="298" uniqueCount="268">
  <si>
    <t>District</t>
  </si>
  <si>
    <t>Total</t>
  </si>
  <si>
    <t>Student Reengagement</t>
  </si>
  <si>
    <t>Faculty Online Learning Grants</t>
  </si>
  <si>
    <t>Faculty Online Learning Professional Development</t>
  </si>
  <si>
    <t>District:</t>
  </si>
  <si>
    <t>Report Period:</t>
  </si>
  <si>
    <t>Describe the effectiveness of services or supports provided by these funds.</t>
  </si>
  <si>
    <t>Payable from Coronavirus Relief Fund (Federal Portion)</t>
  </si>
  <si>
    <t>Payable from General Fund/Prop 98 
(State Portion)</t>
  </si>
  <si>
    <t>Total Allocation</t>
  </si>
  <si>
    <t>Allan Hancock</t>
  </si>
  <si>
    <t>Antelope Valley</t>
  </si>
  <si>
    <t>Barstow</t>
  </si>
  <si>
    <t>Butte</t>
  </si>
  <si>
    <t>Cabrillo</t>
  </si>
  <si>
    <t>Calbright</t>
  </si>
  <si>
    <t>Cerritos</t>
  </si>
  <si>
    <t>Chabot-Las Positas</t>
  </si>
  <si>
    <t>Chaffey</t>
  </si>
  <si>
    <t>Citrus</t>
  </si>
  <si>
    <t>Coast</t>
  </si>
  <si>
    <t>Compton</t>
  </si>
  <si>
    <t>Contra Costa</t>
  </si>
  <si>
    <t>Copper Mountain</t>
  </si>
  <si>
    <t>Desert</t>
  </si>
  <si>
    <t>El Camino</t>
  </si>
  <si>
    <t>Feather River</t>
  </si>
  <si>
    <t>Foothill-DeAnza</t>
  </si>
  <si>
    <t>Gavilan</t>
  </si>
  <si>
    <t>Glendale</t>
  </si>
  <si>
    <t>Grossmont-Cuyamaca</t>
  </si>
  <si>
    <t>Hartnell</t>
  </si>
  <si>
    <t>Imperial</t>
  </si>
  <si>
    <t>Kern</t>
  </si>
  <si>
    <t>Lake Tahoe</t>
  </si>
  <si>
    <t>Lassen</t>
  </si>
  <si>
    <t>Long Beach</t>
  </si>
  <si>
    <t>Los Angeles</t>
  </si>
  <si>
    <t>Los Rios</t>
  </si>
  <si>
    <t>Marin</t>
  </si>
  <si>
    <t>Mendocino-Lake</t>
  </si>
  <si>
    <t>Merced</t>
  </si>
  <si>
    <t>Mira Costa</t>
  </si>
  <si>
    <t>Monterey Peninsula</t>
  </si>
  <si>
    <t>Mt. San Antonio</t>
  </si>
  <si>
    <t>Mt. San Jacinto</t>
  </si>
  <si>
    <t>Napa Valley</t>
  </si>
  <si>
    <t>North Orange County</t>
  </si>
  <si>
    <t>Ohlone</t>
  </si>
  <si>
    <t>Palo Verde</t>
  </si>
  <si>
    <t>Palomar</t>
  </si>
  <si>
    <t>Pasadena Area</t>
  </si>
  <si>
    <t>Peralta</t>
  </si>
  <si>
    <t>Rancho Santiago</t>
  </si>
  <si>
    <t>Redwoods</t>
  </si>
  <si>
    <t>Rio Hondo</t>
  </si>
  <si>
    <t>Riverside</t>
  </si>
  <si>
    <t>San Bernardino</t>
  </si>
  <si>
    <t>San Diego</t>
  </si>
  <si>
    <t>San Francisco</t>
  </si>
  <si>
    <t>San Joaquin Delta</t>
  </si>
  <si>
    <t>San Jose-Evergreen</t>
  </si>
  <si>
    <t>San Luis Obispo County</t>
  </si>
  <si>
    <t>San Mateo County</t>
  </si>
  <si>
    <t>Santa Barbara</t>
  </si>
  <si>
    <t>Santa Clarita</t>
  </si>
  <si>
    <t>Santa Monica</t>
  </si>
  <si>
    <t>Sequoias</t>
  </si>
  <si>
    <t>Shasta-Tehama-Trinity</t>
  </si>
  <si>
    <t>Sierra</t>
  </si>
  <si>
    <t>Siskiyou</t>
  </si>
  <si>
    <t>Solano County</t>
  </si>
  <si>
    <t>Sonoma County</t>
  </si>
  <si>
    <t>South Orange County</t>
  </si>
  <si>
    <t>Southwestern</t>
  </si>
  <si>
    <t>State Center</t>
  </si>
  <si>
    <t>Ventura County</t>
  </si>
  <si>
    <t>Victor Valley</t>
  </si>
  <si>
    <t>West Hills</t>
  </si>
  <si>
    <t>West Kern</t>
  </si>
  <si>
    <t>West Valley-Mission</t>
  </si>
  <si>
    <t>Yosemite</t>
  </si>
  <si>
    <t>Yuba</t>
  </si>
  <si>
    <t>Statewide Total:</t>
  </si>
  <si>
    <t>College</t>
  </si>
  <si>
    <t>California Community Colleges</t>
  </si>
  <si>
    <t xml:space="preserve">Facilitate Distance Learning </t>
  </si>
  <si>
    <t>Medical Expenses</t>
  </si>
  <si>
    <t>Other Public Health Expenses</t>
  </si>
  <si>
    <t>Budgeted Personnel &amp; Services Diverted to a Substantially Different Use</t>
  </si>
  <si>
    <t>Administrative Expenses</t>
  </si>
  <si>
    <t>N/A</t>
  </si>
  <si>
    <t>j. Medical Expenses</t>
  </si>
  <si>
    <t>i. Improve Telework Capabilities of Public Employees</t>
  </si>
  <si>
    <t>h. Housing Support</t>
  </si>
  <si>
    <t>g. Food Programs</t>
  </si>
  <si>
    <t>f. Facilitating Distance Learning</t>
  </si>
  <si>
    <t>e. Expenses Associated with the Issuance of Tax Anticipation Notes</t>
  </si>
  <si>
    <t>d. Economic Support (Other than Small Business, Housing, and Food Assistance)</t>
  </si>
  <si>
    <t>c. COVID-19 Testing and Contact Tracing</t>
  </si>
  <si>
    <t>b. Budgeted Personnel and Services Diverted to a Substantially Different Use</t>
  </si>
  <si>
    <t>a. Administrative Expenses</t>
  </si>
  <si>
    <t>State 2020 Budget Act - Core Uses</t>
  </si>
  <si>
    <t>Treasury OIG CRF Reporting Requirements July 31, 2020</t>
  </si>
  <si>
    <t>(a) Reengagement strategies for students who received an incomplete or failing grade in the Spring 2020 term due to COVID-19.</t>
  </si>
  <si>
    <t>(b) Grants to faculty to develop online, accelerated learning modules that allow students who received an incomplete or failing grade in the Spring 2020 term due to COVID-19 to continue to make progress towards their degree rather than retaking courses in the Fall 2020 term.</t>
  </si>
  <si>
    <t>(c) Professional development opportunities for faculty and student services professionals needed to continue educational instruction due to COVID-19, including supporting students impacted by learning loss related to COVID-19 and preparing and supporting faculty to develop online instructional capabilities in response to COVID-19.</t>
  </si>
  <si>
    <t>(d) Investments to close the digital divide, including investments in information technology infrastructure, facilitating student access to technology to be able to access online coursework, and technology, software, or other electronic instruments and materials for faculty to support courses that are difficult to teach online.</t>
  </si>
  <si>
    <t>( e) Supports to address other barriers to learning as a result of disruption caused by COVID-19, such as access to basic needs and mental health services needed to support students impacted by COVID-19.</t>
  </si>
  <si>
    <t>(f) Cleaning supplies and personal protective equipment for community college staff and student safety.</t>
  </si>
  <si>
    <t>see (f) above</t>
  </si>
  <si>
    <t>see ( e) above</t>
  </si>
  <si>
    <t>Payroll for Public Health &amp; Safety Employees</t>
  </si>
  <si>
    <t>See f. above</t>
  </si>
  <si>
    <t>See Question A.16</t>
  </si>
  <si>
    <t>See n. above</t>
  </si>
  <si>
    <t>See Questions A.14, 36</t>
  </si>
  <si>
    <t>See Question A.35</t>
  </si>
  <si>
    <t>See Questions A.2, 3, 11, 14, 21, 29, 38, 47, 48</t>
  </si>
  <si>
    <t>See Question A.10</t>
  </si>
  <si>
    <t>See Question A.12</t>
  </si>
  <si>
    <t>Items Not Listed Above</t>
  </si>
  <si>
    <t xml:space="preserve">N/A </t>
  </si>
  <si>
    <t>See Questions A.13, 14, 31, 37, B.11</t>
  </si>
  <si>
    <t>Investments to Close Digital Divide</t>
  </si>
  <si>
    <t>Other Activities to Facilitate Distance Learning</t>
  </si>
  <si>
    <t>Expenses Associated with the Issuance of Tax Revenue Anticipation Notes (TRANs)</t>
  </si>
  <si>
    <t>Facilitate Distance Learning Subtotal</t>
  </si>
  <si>
    <t>Public Health Expenses</t>
  </si>
  <si>
    <t>Public Health Expenses Subtotal</t>
  </si>
  <si>
    <t>Activity Descriptions</t>
  </si>
  <si>
    <t xml:space="preserve">Costs to improve telework capabilities during the public health emergency. Reimbursements to employees for eligible costs to improve telework capabilities, as required during the public health emergency. </t>
  </si>
  <si>
    <t xml:space="preserve">Expenses related to issuance of Tax Revenue Anticipation Notes (TRANs) due to COVID-19 and incurred on or before December 30, 2020. </t>
  </si>
  <si>
    <t>March 1 - December 30, 2020</t>
  </si>
  <si>
    <t xml:space="preserve">Totals </t>
  </si>
  <si>
    <t>Food Programs</t>
  </si>
  <si>
    <t>Housing Support</t>
  </si>
  <si>
    <t>Cost for government payroll support program</t>
  </si>
  <si>
    <t>Grants to individuals facing economic hardship</t>
  </si>
  <si>
    <t>Costs for establishing and developing a food bank</t>
  </si>
  <si>
    <t>Economic Support (other than Small Business, Housing, and Food Assistance)</t>
  </si>
  <si>
    <t>Cost of food assistance to students</t>
  </si>
  <si>
    <t>Food Program Subtotal</t>
  </si>
  <si>
    <t>Economic Support Subtotal</t>
  </si>
  <si>
    <t>Rental Assistance</t>
  </si>
  <si>
    <t>Emergency shelter and housing to vulnerable student populations</t>
  </si>
  <si>
    <t>Improve Telework Capabilities for Employees</t>
  </si>
  <si>
    <t>Software and Hardware purchases that enable employees to telework</t>
  </si>
  <si>
    <t>Cost of acquisition and distribution of PPE</t>
  </si>
  <si>
    <t>Personal Protective Equipment (PPE)</t>
  </si>
  <si>
    <t>Cost to create a reserve of PPE</t>
  </si>
  <si>
    <t>PPE Subtotal</t>
  </si>
  <si>
    <t>Costs of providing COVID-19 testing, including serological testing</t>
  </si>
  <si>
    <t>Housing Support Subtotal</t>
  </si>
  <si>
    <t>Cost of diverting support staff and faculty to develop online learning capabilities</t>
  </si>
  <si>
    <t>Cost of diverting any staff to mitigate and respond to COVID-19.</t>
  </si>
  <si>
    <t>Cost of communicating and enforcing public health orders related to COVID-19.</t>
  </si>
  <si>
    <t>Sanitizing Products</t>
  </si>
  <si>
    <t>Cost of disenfecting public areas</t>
  </si>
  <si>
    <t>Worker's Compensation</t>
  </si>
  <si>
    <t>Unemployment Benefits (not reimbursed by other federal funds)</t>
  </si>
  <si>
    <t>a.</t>
  </si>
  <si>
    <t>b.</t>
  </si>
  <si>
    <t>c.</t>
  </si>
  <si>
    <t>d.</t>
  </si>
  <si>
    <t>e.</t>
  </si>
  <si>
    <t>f.</t>
  </si>
  <si>
    <t>i.</t>
  </si>
  <si>
    <t>g.</t>
  </si>
  <si>
    <t>h.</t>
  </si>
  <si>
    <t>j.</t>
  </si>
  <si>
    <t>k.</t>
  </si>
  <si>
    <t>l.</t>
  </si>
  <si>
    <t>m.</t>
  </si>
  <si>
    <t>n.</t>
  </si>
  <si>
    <t>o.</t>
  </si>
  <si>
    <t>p.</t>
  </si>
  <si>
    <t>n</t>
  </si>
  <si>
    <t>a</t>
  </si>
  <si>
    <t>b</t>
  </si>
  <si>
    <t>c</t>
  </si>
  <si>
    <t>d</t>
  </si>
  <si>
    <t>e</t>
  </si>
  <si>
    <t>f</t>
  </si>
  <si>
    <t>g</t>
  </si>
  <si>
    <t>h</t>
  </si>
  <si>
    <t>i</t>
  </si>
  <si>
    <t>j</t>
  </si>
  <si>
    <t>k</t>
  </si>
  <si>
    <t>l</t>
  </si>
  <si>
    <t>m</t>
  </si>
  <si>
    <t>o</t>
  </si>
  <si>
    <t>p</t>
  </si>
  <si>
    <t>Administrative expenses due to COVID-19, incurred during March 1, 2020 through December 30, 2020, and not accounted for in the budget most recently approved as of March 27, 2020 include the costs to implement new programs.</t>
  </si>
  <si>
    <t>Budgeted personnel and services diverted to a substantially different use include educational support staff and/or faculty to develop online learning capabilities (not part of their typical responsibilities), to mitigate or respond to COVID-19.</t>
  </si>
  <si>
    <t>Mental Health Services</t>
  </si>
  <si>
    <t>Supports to address other barriers to learning as a result of disruption caused by COVID-19, such as access to health and behavioral services, Grants to individuals facing economic hardship, and Cost for government payroll support program.</t>
  </si>
  <si>
    <t>ACTIVITY NAME</t>
  </si>
  <si>
    <t>ACTIVITY DESCRIPTION</t>
  </si>
  <si>
    <t>ACTIVITY NO.</t>
  </si>
  <si>
    <t>Facilitate Distance Learning including reengagement strategies for students who received an incomplete or failing grade in the Spring 2020 term due to COVID-19,  technology improvements to close digital divide, purchase of software and hardware to access online coursework and faculty grants and professional development opportunities to assist students impacted by COVID-19. in progressing towards their degree.</t>
  </si>
  <si>
    <t>Food banks and food distributions are recognized as “necessary to respond /mitigate the effects of COVID-19 and a designated expenditure category/activity.</t>
  </si>
  <si>
    <t>Funding can be used for rental assistance and payment of utility fees as long as it is necessary due to COVID-19 and the loss of employment or inability to pay for basic needs.</t>
  </si>
  <si>
    <t>Include employees involved in providing medical and other health services to patients and supervisory personnel, including medical staff assigned to schools, prisons, and other such institutions, and other support services essential for patient care (e.g., laboratory technicians) as well as employees of public health departments directly engaged in matters related to public health and related supervisory personnel.</t>
  </si>
  <si>
    <t xml:space="preserve">CCD Public Health expenses necessary to mitigate the spread of COVID-19, including cleaning supplies to disinfect public areas. </t>
  </si>
  <si>
    <t>Purchasing and distributing PPE and cost to create a reserve of PPE.</t>
  </si>
  <si>
    <t>To respond directly to the emergency, such as by addressing medical or public health needs and emergency medical response expenses, including emergency medical transportation, related to COVID-19.</t>
  </si>
  <si>
    <t>Unemployment benefit plans (federal and state) of a substantially dedicated employee may be covered using payments from the Fund to the extent incurred between March 1 and December 30, 2020.</t>
  </si>
  <si>
    <t xml:space="preserve">Workers compensation insurance benefits of a substantially dedicated employee may be covered using payments from the Fund to the extent incurred between March 1 and December 30, 2020. </t>
  </si>
  <si>
    <t>Other allowable expenses not included above.</t>
  </si>
  <si>
    <t>Clarification from FAQ as of October 19, 2020</t>
  </si>
  <si>
    <t>See Question A.15, 39, 51</t>
  </si>
  <si>
    <t>See Question A.3, 53</t>
  </si>
  <si>
    <t>See Questions A.3, 36, 53</t>
  </si>
  <si>
    <t>See Question A.23, 54</t>
  </si>
  <si>
    <t>See Questions A.20, 23, 57</t>
  </si>
  <si>
    <t>See Question A.57</t>
  </si>
  <si>
    <t>Diverted Peronnel &amp; Services Subtotal</t>
  </si>
  <si>
    <t xml:space="preserve">Testing and Contract Tracing Subtotal </t>
  </si>
  <si>
    <t>2020 COVID-19 Response Block Grant Federal Portion - Coronavirus Relief Fund Expenditure Report</t>
  </si>
  <si>
    <t>Expenditures</t>
  </si>
  <si>
    <t xml:space="preserve"> Obligations</t>
  </si>
  <si>
    <t>Unspent COVID-19 Response Block Grant Federal Portion - Coronavirus Relief Funds</t>
  </si>
  <si>
    <t>q</t>
  </si>
  <si>
    <t>r</t>
  </si>
  <si>
    <t>Nursing Home Assistance</t>
  </si>
  <si>
    <t>Small Business Assistance</t>
  </si>
  <si>
    <t>Nursing Home Assistance (Not Applicable)</t>
  </si>
  <si>
    <t>Small Business Assistance (Not Applicable)</t>
  </si>
  <si>
    <t>q.</t>
  </si>
  <si>
    <t>r.</t>
  </si>
  <si>
    <t>l. Payroll for Public Health and Safety Employees</t>
  </si>
  <si>
    <t>m. Personal Protective Equipment</t>
  </si>
  <si>
    <t>n. Public Health Expenses</t>
  </si>
  <si>
    <t>p. Unemployment Benefits</t>
  </si>
  <si>
    <t>q. Worker’s Compensation</t>
  </si>
  <si>
    <t>r. Items Not Listed Above – to include other eligible expenses that are not captured in the available expenditure categories</t>
  </si>
  <si>
    <t>k. Nursing Home Assistance (Not Applicable)</t>
  </si>
  <si>
    <t>o. Small Business Assistance (Not Applicable)</t>
  </si>
  <si>
    <t>See d. above</t>
  </si>
  <si>
    <t>&lt;-- select district from dropdown list</t>
  </si>
  <si>
    <t>COVID-19 Testing and Contact Tracing includes cost of providing COVID-19 Testing, including serological testing and payroll or contract costs for staff conducting contact testing.</t>
  </si>
  <si>
    <t>COVID-19 Testing and Contact Tracing</t>
  </si>
  <si>
    <t>1)</t>
  </si>
  <si>
    <t>2)</t>
  </si>
  <si>
    <t>Payroll costs or contract costs for staff conducting contact testing</t>
  </si>
  <si>
    <t xml:space="preserve">NOTE: </t>
  </si>
  <si>
    <t>3)</t>
  </si>
  <si>
    <t>COVID-19 Response Block Grant Federal Portion - Coronavirus Relief Fund (CRF) Allocation</t>
  </si>
  <si>
    <t>Instructions</t>
  </si>
  <si>
    <t>&lt;--enter expenditures and obligations in grey cells</t>
  </si>
  <si>
    <t>Payroll for health &amp; safety employees dedicated to pandemic response/mitigation</t>
  </si>
  <si>
    <t>Unspent or unobligated Covid-19 Response Block Grant federal CRF will be returned to the state at the January 2020-21 P1 Apportionment cycle.</t>
  </si>
  <si>
    <t xml:space="preserve">Allowable expenditures are those necessary due to the public health emergency and not included in the budget approved as of March 27, 2020. </t>
  </si>
  <si>
    <t>4)</t>
  </si>
  <si>
    <t>5)</t>
  </si>
  <si>
    <t>COVID-19 Response Block Grant CRF Expenditures and Obligations by Activity</t>
  </si>
  <si>
    <t>For multi-college districts, provide the amount of COVID-19 Response Block Grant CRF provided to each college as of the end of reporting period:</t>
  </si>
  <si>
    <t>CRF Allocation</t>
  </si>
  <si>
    <t>Total COVID-19 Response Block Grant Federal CRF Funds Provided to Colleges</t>
  </si>
  <si>
    <t>Not applicable.  Category reserved for state use only.</t>
  </si>
  <si>
    <t>How has the district used the COVID-19 Response Block Grant Federal CRF funds to prioritize services for underrepresented students?</t>
  </si>
  <si>
    <t>Bakersfield College</t>
  </si>
  <si>
    <t xml:space="preserve">Cerro Cosos Community </t>
  </si>
  <si>
    <t>Porterville College</t>
  </si>
  <si>
    <t xml:space="preserve">The Kern Community College District used the CRF Block Grant funds for direct student financial aid, to support the transition to correspondence education for the inmate programs, and to expand on campus  parking lot Wifi availabilty. In the absence of this funding, underrepresented students would not have been able to access the college services in both an online and on-campus format.  Additionally, the District prioritized funding to support telehealth services for students. 
</t>
  </si>
  <si>
    <t xml:space="preserve">The effectiveness of these services and supports are pending evaluation.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</si>
</sst>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
  </numFmts>
  <fonts count="13" x14ac:knownFonts="1">
    <font>
      <sz val="11"/>
      <color theme="1"/>
      <name val="Calibri"/>
      <family val="2"/>
      <scheme val="minor"/>
    </font>
    <font>
      <sz val="11"/>
      <color theme="1"/>
      <name val="Calibri"/>
      <family val="2"/>
      <scheme val="minor"/>
    </font>
    <font>
      <b/>
      <sz val="12"/>
      <color theme="1"/>
      <name val="Source Sans Pro"/>
      <family val="2"/>
    </font>
    <font>
      <sz val="12"/>
      <color theme="1"/>
      <name val="Source Sans Pro"/>
      <family val="2"/>
    </font>
    <font>
      <sz val="12"/>
      <color theme="0"/>
      <name val="Source Sans Pro"/>
      <family val="2"/>
    </font>
    <font>
      <sz val="12"/>
      <color rgb="FFFF0000"/>
      <name val="Source Sans Pro"/>
      <family val="2"/>
    </font>
    <font>
      <sz val="12"/>
      <color theme="1"/>
      <name val="Calibri"/>
      <family val="2"/>
      <scheme val="minor"/>
    </font>
    <font>
      <sz val="12"/>
      <name val="Source Sans Pro"/>
      <family val="2"/>
    </font>
    <font>
      <b/>
      <sz val="10"/>
      <color theme="1"/>
      <name val="Source Sans Pro"/>
      <family val="2"/>
    </font>
    <font>
      <sz val="12"/>
      <color theme="1"/>
      <name val="Source Sans Pro"/>
      <family val="2"/>
    </font>
    <font>
      <b/>
      <sz val="10"/>
      <color rgb="FFFF0000"/>
      <name val="Source Sans Pro"/>
      <family val="2"/>
    </font>
    <font>
      <b/>
      <sz val="12"/>
      <name val="Source Sans Pro"/>
      <family val="2"/>
    </font>
    <font>
      <b/>
      <sz val="12"/>
      <color rgb="FF00B050"/>
      <name val="Source Sans Pro"/>
      <family val="2"/>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0" fillId="0" borderId="0" xfId="0" applyAlignment="1">
      <alignment wrapText="1"/>
    </xf>
    <xf numFmtId="0" fontId="3" fillId="0" borderId="0" xfId="0" applyFont="1"/>
    <xf numFmtId="165" fontId="0" fillId="0" borderId="0" xfId="0" applyNumberFormat="1"/>
    <xf numFmtId="164" fontId="0" fillId="0" borderId="0" xfId="0" applyNumberFormat="1"/>
    <xf numFmtId="166" fontId="0" fillId="0" borderId="0" xfId="0" applyNumberFormat="1"/>
    <xf numFmtId="165" fontId="0" fillId="0" borderId="0" xfId="0" applyNumberFormat="1" applyAlignment="1">
      <alignment wrapText="1"/>
    </xf>
    <xf numFmtId="0" fontId="2" fillId="0" borderId="1" xfId="0" applyFont="1" applyBorder="1" applyProtection="1">
      <protection locked="0"/>
    </xf>
    <xf numFmtId="0" fontId="3" fillId="0" borderId="0" xfId="0" applyFont="1" applyProtection="1"/>
    <xf numFmtId="0" fontId="2" fillId="0" borderId="0" xfId="0" applyFont="1" applyProtection="1"/>
    <xf numFmtId="0" fontId="2" fillId="0" borderId="0" xfId="0" applyFont="1" applyAlignment="1" applyProtection="1">
      <alignment horizontal="center"/>
    </xf>
    <xf numFmtId="0" fontId="2" fillId="0" borderId="0" xfId="0" applyFont="1" applyAlignment="1" applyProtection="1">
      <alignment horizontal="right"/>
    </xf>
    <xf numFmtId="164" fontId="3" fillId="0" borderId="0" xfId="1" applyNumberFormat="1" applyFont="1" applyProtection="1"/>
    <xf numFmtId="0" fontId="2" fillId="0" borderId="0" xfId="0" applyFont="1" applyAlignment="1" applyProtection="1">
      <alignment horizontal="right" wrapText="1"/>
    </xf>
    <xf numFmtId="0" fontId="2" fillId="0" borderId="0" xfId="0" applyFont="1" applyAlignment="1" applyProtection="1"/>
    <xf numFmtId="0" fontId="2" fillId="0" borderId="3" xfId="0" applyFont="1" applyBorder="1" applyAlignment="1" applyProtection="1">
      <alignment horizontal="right"/>
    </xf>
    <xf numFmtId="0" fontId="3" fillId="0" borderId="0" xfId="0" applyFont="1" applyProtection="1"/>
    <xf numFmtId="0" fontId="5" fillId="0" borderId="0" xfId="0" applyFont="1" applyProtection="1"/>
    <xf numFmtId="0" fontId="3" fillId="0" borderId="0" xfId="0" applyFont="1" applyAlignment="1" applyProtection="1">
      <alignment horizontal="center" vertical="top"/>
    </xf>
    <xf numFmtId="0" fontId="3" fillId="0" borderId="0" xfId="0" applyFont="1" applyAlignment="1" applyProtection="1">
      <alignment horizontal="right" vertical="top"/>
    </xf>
    <xf numFmtId="0" fontId="3" fillId="0" borderId="0" xfId="0" applyFont="1" applyFill="1" applyAlignment="1" applyProtection="1">
      <alignment horizontal="left" vertical="top" wrapText="1" indent="2"/>
    </xf>
    <xf numFmtId="0" fontId="3" fillId="0" borderId="0" xfId="0" applyFont="1" applyAlignment="1" applyProtection="1">
      <alignment horizontal="left" vertical="top" wrapText="1"/>
    </xf>
    <xf numFmtId="0" fontId="3" fillId="0" borderId="0" xfId="0" applyFont="1" applyFill="1" applyAlignment="1" applyProtection="1">
      <alignment horizontal="left" vertical="top" wrapText="1"/>
    </xf>
    <xf numFmtId="0" fontId="3" fillId="0" borderId="0" xfId="0" applyFont="1" applyFill="1" applyAlignment="1" applyProtection="1">
      <alignment wrapText="1"/>
    </xf>
    <xf numFmtId="0" fontId="3" fillId="0" borderId="0" xfId="0" applyFont="1" applyAlignment="1" applyProtection="1">
      <alignment wrapText="1"/>
    </xf>
    <xf numFmtId="0" fontId="3" fillId="0" borderId="0" xfId="0" applyFont="1" applyAlignment="1" applyProtection="1">
      <alignment vertical="top" wrapText="1"/>
    </xf>
    <xf numFmtId="0" fontId="0" fillId="0" borderId="0" xfId="0" applyAlignment="1" applyProtection="1">
      <alignment vertical="top" wrapText="1"/>
    </xf>
    <xf numFmtId="0" fontId="3" fillId="2" borderId="5" xfId="0" applyFont="1" applyFill="1" applyBorder="1" applyProtection="1">
      <protection locked="0"/>
    </xf>
    <xf numFmtId="0" fontId="2" fillId="0" borderId="0" xfId="0" applyFont="1" applyBorder="1" applyProtection="1"/>
    <xf numFmtId="164" fontId="3" fillId="0" borderId="0" xfId="1" applyNumberFormat="1" applyFont="1" applyFill="1" applyBorder="1" applyProtection="1"/>
    <xf numFmtId="0" fontId="3" fillId="0" borderId="0" xfId="0" applyFont="1" applyFill="1" applyBorder="1" applyProtection="1"/>
    <xf numFmtId="0" fontId="2" fillId="0" borderId="0" xfId="0" applyFont="1" applyFill="1" applyBorder="1" applyProtection="1"/>
    <xf numFmtId="0" fontId="2" fillId="0" borderId="0" xfId="0" applyFont="1" applyFill="1" applyBorder="1" applyAlignment="1" applyProtection="1">
      <alignment horizontal="center" wrapText="1"/>
    </xf>
    <xf numFmtId="0" fontId="3" fillId="0" borderId="0" xfId="0" applyFont="1" applyFill="1" applyBorder="1" applyAlignment="1" applyProtection="1">
      <alignment horizontal="left" vertical="top" wrapText="1"/>
    </xf>
    <xf numFmtId="0" fontId="6" fillId="0" borderId="0" xfId="0" applyFont="1" applyFill="1" applyBorder="1" applyAlignment="1"/>
    <xf numFmtId="0" fontId="6" fillId="0" borderId="0" xfId="0" applyFont="1" applyBorder="1" applyAlignment="1"/>
    <xf numFmtId="0" fontId="6" fillId="0" borderId="0" xfId="0" applyFont="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8" fillId="0" borderId="0" xfId="0" applyFont="1" applyAlignment="1" applyProtection="1">
      <alignment vertical="top"/>
    </xf>
    <xf numFmtId="164" fontId="3" fillId="0" borderId="8" xfId="1" applyNumberFormat="1" applyFont="1" applyFill="1" applyBorder="1" applyProtection="1"/>
    <xf numFmtId="164" fontId="3" fillId="0" borderId="4" xfId="1" applyNumberFormat="1" applyFont="1" applyFill="1" applyBorder="1" applyProtection="1"/>
    <xf numFmtId="0" fontId="7" fillId="0" borderId="7" xfId="0" applyFont="1" applyBorder="1" applyAlignment="1">
      <alignment vertical="center"/>
    </xf>
    <xf numFmtId="0" fontId="7" fillId="0" borderId="7" xfId="0" applyFont="1" applyFill="1" applyBorder="1" applyAlignment="1">
      <alignment vertical="center"/>
    </xf>
    <xf numFmtId="0" fontId="3" fillId="3" borderId="2" xfId="0" applyFont="1" applyFill="1" applyBorder="1" applyProtection="1">
      <protection locked="0"/>
    </xf>
    <xf numFmtId="164" fontId="3" fillId="4" borderId="0" xfId="1" applyNumberFormat="1" applyFont="1" applyFill="1" applyBorder="1" applyProtection="1">
      <protection locked="0"/>
    </xf>
    <xf numFmtId="0" fontId="3" fillId="0" borderId="0" xfId="0" applyFont="1" applyAlignment="1" applyProtection="1">
      <alignment horizontal="right"/>
    </xf>
    <xf numFmtId="164" fontId="3" fillId="0" borderId="0" xfId="1" applyNumberFormat="1" applyFont="1" applyFill="1" applyBorder="1" applyProtection="1">
      <protection locked="0"/>
    </xf>
    <xf numFmtId="0" fontId="3" fillId="0" borderId="2" xfId="0" applyFont="1" applyBorder="1" applyAlignment="1" applyProtection="1">
      <alignment horizontal="right" vertical="center"/>
    </xf>
    <xf numFmtId="0" fontId="3" fillId="0" borderId="2" xfId="0" applyFont="1" applyBorder="1" applyAlignment="1" applyProtection="1">
      <alignment horizontal="left" vertical="center" wrapText="1"/>
    </xf>
    <xf numFmtId="0" fontId="3" fillId="0" borderId="2" xfId="0" applyFont="1" applyBorder="1" applyAlignment="1" applyProtection="1">
      <alignment vertical="center" wrapText="1"/>
    </xf>
    <xf numFmtId="0" fontId="3" fillId="0" borderId="2" xfId="0" applyFont="1" applyBorder="1" applyAlignment="1">
      <alignment horizontal="left" vertical="center" wrapText="1"/>
    </xf>
    <xf numFmtId="0" fontId="9" fillId="0" borderId="2" xfId="0" applyFont="1" applyBorder="1" applyAlignment="1" applyProtection="1">
      <alignment vertical="center" wrapText="1"/>
    </xf>
    <xf numFmtId="0" fontId="9" fillId="0" borderId="2" xfId="0" applyFont="1" applyBorder="1" applyAlignment="1" applyProtection="1">
      <alignment horizontal="left" vertical="center" wrapText="1"/>
    </xf>
    <xf numFmtId="0" fontId="2" fillId="0" borderId="0" xfId="0" applyNumberFormat="1" applyFont="1" applyAlignment="1" applyProtection="1">
      <alignment horizontal="right"/>
    </xf>
    <xf numFmtId="165" fontId="3" fillId="0" borderId="0" xfId="2" applyNumberFormat="1" applyFont="1" applyFill="1" applyBorder="1" applyProtection="1"/>
    <xf numFmtId="165" fontId="3" fillId="0" borderId="1" xfId="2" applyNumberFormat="1" applyFont="1" applyFill="1" applyBorder="1" applyProtection="1"/>
    <xf numFmtId="165" fontId="3" fillId="0" borderId="3" xfId="2" applyNumberFormat="1" applyFont="1" applyFill="1" applyBorder="1" applyProtection="1"/>
    <xf numFmtId="0" fontId="8" fillId="0" borderId="0" xfId="0" applyFont="1" applyAlignment="1" applyProtection="1">
      <alignment vertical="top" wrapText="1"/>
    </xf>
    <xf numFmtId="164" fontId="3" fillId="3" borderId="2" xfId="1" applyNumberFormat="1" applyFont="1" applyFill="1" applyBorder="1" applyProtection="1">
      <protection locked="0"/>
    </xf>
    <xf numFmtId="165" fontId="3" fillId="3" borderId="2" xfId="2" applyNumberFormat="1" applyFont="1" applyFill="1" applyBorder="1" applyProtection="1">
      <protection locked="0"/>
    </xf>
    <xf numFmtId="0" fontId="3" fillId="0" borderId="0" xfId="0" applyFont="1" applyFill="1" applyAlignment="1" applyProtection="1">
      <alignment horizontal="left" vertical="center" wrapText="1"/>
    </xf>
    <xf numFmtId="0" fontId="3" fillId="0" borderId="0" xfId="0" applyFont="1" applyFill="1" applyAlignment="1" applyProtection="1">
      <alignment horizontal="left" vertical="center" wrapText="1" indent="2"/>
    </xf>
    <xf numFmtId="0" fontId="3" fillId="0" borderId="0" xfId="0" applyFont="1" applyAlignment="1" applyProtection="1">
      <alignment horizontal="left" vertical="center" wrapText="1"/>
    </xf>
    <xf numFmtId="164" fontId="2" fillId="0" borderId="0" xfId="1" applyNumberFormat="1" applyFont="1" applyFill="1" applyBorder="1" applyProtection="1"/>
    <xf numFmtId="164" fontId="2" fillId="0" borderId="0" xfId="1" applyNumberFormat="1" applyFont="1" applyProtection="1"/>
    <xf numFmtId="0" fontId="10" fillId="0" borderId="0" xfId="0" applyFont="1" applyAlignment="1" applyProtection="1">
      <alignment horizontal="right" vertical="top"/>
    </xf>
    <xf numFmtId="0" fontId="10" fillId="0" borderId="0" xfId="0" applyFont="1" applyAlignment="1" applyProtection="1">
      <alignment vertical="top"/>
    </xf>
    <xf numFmtId="0" fontId="10" fillId="0" borderId="0" xfId="0" applyFont="1" applyAlignment="1" applyProtection="1">
      <alignment vertical="top" wrapText="1"/>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protection locked="0"/>
    </xf>
    <xf numFmtId="0" fontId="3" fillId="5" borderId="0" xfId="0" applyFont="1" applyFill="1" applyProtection="1"/>
    <xf numFmtId="0" fontId="3" fillId="5" borderId="0" xfId="0" applyFont="1" applyFill="1" applyBorder="1" applyProtection="1"/>
    <xf numFmtId="0" fontId="7" fillId="5" borderId="0" xfId="0" applyFont="1" applyFill="1" applyProtection="1"/>
    <xf numFmtId="0" fontId="5" fillId="5" borderId="0" xfId="0" applyFont="1" applyFill="1" applyProtection="1"/>
    <xf numFmtId="0" fontId="12" fillId="5" borderId="0" xfId="0" applyFont="1" applyFill="1" applyAlignment="1" applyProtection="1"/>
    <xf numFmtId="0" fontId="4" fillId="5" borderId="0" xfId="0" applyFont="1" applyFill="1" applyProtection="1"/>
    <xf numFmtId="0" fontId="7" fillId="5" borderId="0" xfId="0" applyFont="1" applyFill="1" applyAlignment="1" applyProtection="1">
      <alignment vertical="top"/>
    </xf>
    <xf numFmtId="0" fontId="5" fillId="5" borderId="0" xfId="0" applyFont="1" applyFill="1" applyAlignment="1" applyProtection="1">
      <alignment horizontal="left" vertical="top"/>
    </xf>
    <xf numFmtId="0" fontId="4" fillId="5" borderId="0" xfId="0" applyFont="1" applyFill="1" applyAlignment="1" applyProtection="1">
      <alignment horizontal="left" vertical="top"/>
    </xf>
    <xf numFmtId="0" fontId="11" fillId="5" borderId="0" xfId="0" applyFont="1" applyFill="1" applyAlignment="1" applyProtection="1">
      <alignment vertical="top"/>
    </xf>
    <xf numFmtId="0" fontId="2" fillId="5" borderId="0" xfId="0" applyFont="1" applyFill="1" applyAlignment="1" applyProtection="1">
      <alignment vertical="top"/>
    </xf>
    <xf numFmtId="0" fontId="7" fillId="5" borderId="0" xfId="0" applyFont="1" applyFill="1" applyAlignment="1" applyProtection="1">
      <alignment horizontal="left" vertical="top" wrapText="1"/>
    </xf>
    <xf numFmtId="0" fontId="5" fillId="5" borderId="0" xfId="0" applyFont="1" applyFill="1" applyAlignment="1" applyProtection="1">
      <alignment horizontal="left" vertical="top" wrapText="1"/>
    </xf>
    <xf numFmtId="0" fontId="12" fillId="5" borderId="0" xfId="0" applyFont="1" applyFill="1" applyProtection="1"/>
    <xf numFmtId="4" fontId="3" fillId="3" borderId="2" xfId="0" applyNumberFormat="1" applyFont="1" applyFill="1" applyBorder="1" applyProtection="1">
      <protection locked="0"/>
    </xf>
    <xf numFmtId="3" fontId="3" fillId="3" borderId="2" xfId="0" applyNumberFormat="1" applyFont="1" applyFill="1" applyBorder="1" applyProtection="1">
      <protection locked="0"/>
    </xf>
    <xf numFmtId="0" fontId="3" fillId="2" borderId="5"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top"/>
      <protection locked="0"/>
    </xf>
    <xf numFmtId="0" fontId="2" fillId="0" borderId="0" xfId="0" applyFont="1" applyAlignment="1" applyProtection="1">
      <alignment horizontal="left" wrapText="1"/>
    </xf>
    <xf numFmtId="0" fontId="2" fillId="0" borderId="0" xfId="0" applyFont="1" applyAlignment="1" applyProtection="1">
      <alignment horizontal="left"/>
    </xf>
  </cellXfs>
  <cellStyles count="3">
    <cellStyle name="Comma" xfId="2" builtinId="3"/>
    <cellStyle name="Currency" xfId="1" builtinId="4"/>
    <cellStyle name="Normal" xfId="0" builtinId="0"/>
  </cellStyles>
  <dxfs count="13">
    <dxf>
      <numFmt numFmtId="165" formatCode="_(* #,##0_);_(* \(#,##0\);_(* &quot;-&quot;??_);_(@_)"/>
    </dxf>
    <dxf>
      <numFmt numFmtId="165" formatCode="_(* #,##0_);_(* \(#,##0\);_(* &quot;-&quot;??_);_(@_)"/>
    </dxf>
    <dxf>
      <numFmt numFmtId="165" formatCode="_(* #,##0_);_(* \(#,##0\);_(* &quot;-&quot;??_);_(@_)"/>
    </dxf>
    <dxf>
      <font>
        <b val="0"/>
        <i val="0"/>
        <strike val="0"/>
        <condense val="0"/>
        <extend val="0"/>
        <outline val="0"/>
        <shadow val="0"/>
        <u val="none"/>
        <vertAlign val="baseline"/>
        <sz val="12"/>
        <color theme="1"/>
        <name val="Source Sans Pro"/>
        <scheme val="none"/>
      </font>
    </dxf>
    <dxf>
      <numFmt numFmtId="165" formatCode="_(* #,##0_);_(* \(#,##0\);_(* &quot;-&quot;??_);_(@_)"/>
      <alignment horizontal="general" vertical="bottom" textRotation="0" wrapText="1" indent="0" justifyLastLine="0" shrinkToFit="0" readingOrder="0"/>
    </dxf>
    <dxf>
      <font>
        <b val="0"/>
        <i val="0"/>
        <strike val="0"/>
        <condense val="0"/>
        <extend val="0"/>
        <outline val="0"/>
        <shadow val="0"/>
        <u val="none"/>
        <vertAlign val="baseline"/>
        <sz val="12"/>
        <color auto="1"/>
        <name val="Source Sans Pro"/>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ource Sans Pro"/>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ource Sans Pro"/>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ource Sans Pro"/>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ource Sans Pro"/>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Source Sans Pro"/>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Source Sans Pro"/>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Source Sans Pro"/>
        <scheme val="none"/>
      </font>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C3:E21" totalsRowShown="0">
  <tableColumns count="3">
    <tableColumn id="1" xr3:uid="{00000000-0010-0000-0000-000001000000}" name="ACTIVITY NO." dataDxfId="12"/>
    <tableColumn id="2" xr3:uid="{00000000-0010-0000-0000-000002000000}" name="ACTIVITY NAME" dataDxfId="11"/>
    <tableColumn id="3" xr3:uid="{00000000-0010-0000-0000-000003000000}" name="ACTIVITY DESCRIPTION" dataDxfId="10"/>
  </tableColumns>
  <tableStyleInfo name="TableStyleMedium6" showFirstColumn="0" showLastColumn="0" showRowStripes="1" showColumnStripes="0"/>
  <extLst>
    <ext xmlns:x14="http://schemas.microsoft.com/office/spreadsheetml/2009/9/main" uri="{504A1905-F514-4f6f-8877-14C23A59335A}">
      <x14:table altText="Activity Description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2:D26" totalsRowShown="0" headerRowDxfId="9" dataDxfId="8">
  <autoFilter ref="B2:D26" xr:uid="{00000000-0009-0000-0100-000003000000}"/>
  <tableColumns count="3">
    <tableColumn id="4" xr3:uid="{00000000-0010-0000-0100-000004000000}" name="Treasury OIG CRF Reporting Requirements July 31, 2020" dataDxfId="7"/>
    <tableColumn id="3" xr3:uid="{00000000-0010-0000-0100-000003000000}" name="State 2020 Budget Act - Core Uses" dataDxfId="6"/>
    <tableColumn id="5" xr3:uid="{00000000-0010-0000-0100-000005000000}" name="Clarification from FAQ as of October 19, 2020" dataDxfId="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B2:E76" totalsRowShown="0" headerRowDxfId="4">
  <autoFilter ref="B2:E76" xr:uid="{00000000-0009-0000-0100-000001000000}"/>
  <tableColumns count="4">
    <tableColumn id="1" xr3:uid="{00000000-0010-0000-0200-000001000000}" name="District" dataDxfId="3"/>
    <tableColumn id="2" xr3:uid="{00000000-0010-0000-0200-000002000000}" name="Payable from Coronavirus Relief Fund (Federal Portion)" dataDxfId="2"/>
    <tableColumn id="3" xr3:uid="{00000000-0010-0000-0200-000003000000}" name="Payable from General Fund/Prop 98 _x000a_(State Portion)" dataDxfId="1"/>
    <tableColumn id="4" xr3:uid="{00000000-0010-0000-0200-000004000000}" name="Total Alloc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288"/>
  <sheetViews>
    <sheetView showGridLines="0" tabSelected="1" topLeftCell="C60" zoomScale="90" zoomScaleNormal="90" zoomScalePageLayoutView="73" workbookViewId="0">
      <selection activeCell="F65" sqref="F65"/>
    </sheetView>
  </sheetViews>
  <sheetFormatPr defaultColWidth="8.85546875" defaultRowHeight="15.75" x14ac:dyDescent="0.25"/>
  <cols>
    <col min="1" max="1" width="4.28515625" style="72" customWidth="1"/>
    <col min="2" max="2" width="8.85546875" style="16"/>
    <col min="3" max="3" width="5.28515625" style="16" customWidth="1"/>
    <col min="4" max="4" width="14.140625" style="16" customWidth="1"/>
    <col min="5" max="5" width="81" style="16" customWidth="1"/>
    <col min="6" max="7" width="21.28515625" style="30" customWidth="1"/>
    <col min="8" max="8" width="17.28515625" style="16" customWidth="1"/>
    <col min="9" max="9" width="5" style="74" customWidth="1"/>
    <col min="10" max="10" width="8.85546875" style="75"/>
    <col min="11" max="11" width="19.85546875" style="75" customWidth="1"/>
    <col min="12" max="12" width="8.85546875" style="75"/>
    <col min="13" max="83" width="8.85546875" style="72"/>
    <col min="84" max="16384" width="8.85546875" style="16"/>
  </cols>
  <sheetData>
    <row r="1" spans="2:12" s="72" customFormat="1" x14ac:dyDescent="0.25">
      <c r="F1" s="73"/>
      <c r="G1" s="73"/>
      <c r="I1" s="74"/>
      <c r="J1" s="75"/>
      <c r="K1" s="75"/>
      <c r="L1" s="75"/>
    </row>
    <row r="2" spans="2:12" x14ac:dyDescent="0.25">
      <c r="B2" s="9" t="s">
        <v>86</v>
      </c>
      <c r="D2" s="9"/>
      <c r="E2" s="9"/>
      <c r="F2" s="31"/>
      <c r="G2" s="31"/>
      <c r="H2" s="9"/>
    </row>
    <row r="3" spans="2:12" x14ac:dyDescent="0.25">
      <c r="B3" s="9" t="s">
        <v>220</v>
      </c>
      <c r="C3" s="9"/>
      <c r="D3" s="9"/>
      <c r="E3" s="9"/>
      <c r="F3" s="31"/>
      <c r="G3" s="31"/>
      <c r="H3" s="9"/>
      <c r="I3" s="85" t="s">
        <v>250</v>
      </c>
    </row>
    <row r="4" spans="2:12" x14ac:dyDescent="0.25">
      <c r="C4" s="9" t="s">
        <v>5</v>
      </c>
      <c r="D4" s="9"/>
      <c r="E4" s="7" t="s">
        <v>34</v>
      </c>
      <c r="I4" s="76" t="s">
        <v>241</v>
      </c>
    </row>
    <row r="5" spans="2:12" x14ac:dyDescent="0.25">
      <c r="C5" s="9" t="s">
        <v>6</v>
      </c>
      <c r="D5" s="9"/>
      <c r="E5" s="28" t="s">
        <v>134</v>
      </c>
      <c r="F5" s="31"/>
      <c r="G5" s="31"/>
      <c r="H5" s="9"/>
    </row>
    <row r="6" spans="2:12" x14ac:dyDescent="0.25">
      <c r="C6" s="9"/>
      <c r="D6" s="9"/>
      <c r="E6" s="28"/>
      <c r="F6" s="31"/>
      <c r="G6" s="31"/>
      <c r="H6" s="9"/>
    </row>
    <row r="7" spans="2:12" x14ac:dyDescent="0.25">
      <c r="B7" s="55" t="s">
        <v>244</v>
      </c>
      <c r="C7" s="9" t="s">
        <v>249</v>
      </c>
      <c r="F7" s="16"/>
      <c r="G7" s="29"/>
      <c r="H7" s="65">
        <f>VLOOKUP(E4,Table1[],2,TRUE)</f>
        <v>1053493</v>
      </c>
      <c r="J7" s="77"/>
    </row>
    <row r="8" spans="2:12" x14ac:dyDescent="0.25">
      <c r="B8" s="11"/>
      <c r="C8" s="9"/>
      <c r="F8" s="29"/>
      <c r="G8" s="29"/>
      <c r="H8" s="12"/>
      <c r="J8" s="77"/>
    </row>
    <row r="9" spans="2:12" x14ac:dyDescent="0.25">
      <c r="B9" s="11" t="s">
        <v>245</v>
      </c>
      <c r="C9" s="9" t="s">
        <v>257</v>
      </c>
      <c r="F9" s="29"/>
      <c r="G9" s="29"/>
      <c r="H9" s="12"/>
      <c r="J9" s="77"/>
    </row>
    <row r="10" spans="2:12" x14ac:dyDescent="0.25">
      <c r="C10" s="9"/>
      <c r="F10" s="32" t="s">
        <v>221</v>
      </c>
      <c r="G10" s="32" t="s">
        <v>222</v>
      </c>
      <c r="H10" s="10" t="s">
        <v>1</v>
      </c>
      <c r="J10" s="77"/>
    </row>
    <row r="11" spans="2:12" x14ac:dyDescent="0.25">
      <c r="C11" s="9"/>
      <c r="D11" s="47" t="s">
        <v>162</v>
      </c>
      <c r="E11" s="16" t="s">
        <v>91</v>
      </c>
      <c r="F11" s="60"/>
      <c r="G11" s="60">
        <v>0</v>
      </c>
      <c r="H11" s="56">
        <f t="shared" ref="H11" si="0">F11+G11</f>
        <v>0</v>
      </c>
      <c r="I11" s="76" t="s">
        <v>251</v>
      </c>
      <c r="J11" s="77"/>
    </row>
    <row r="12" spans="2:12" x14ac:dyDescent="0.25">
      <c r="C12" s="9"/>
      <c r="D12" s="47"/>
      <c r="H12" s="29"/>
      <c r="J12" s="77"/>
    </row>
    <row r="13" spans="2:12" x14ac:dyDescent="0.25">
      <c r="D13" s="19" t="s">
        <v>163</v>
      </c>
      <c r="E13" s="62" t="s">
        <v>90</v>
      </c>
      <c r="F13" s="29"/>
      <c r="G13" s="29"/>
      <c r="H13" s="29"/>
      <c r="I13" s="78"/>
      <c r="J13" s="79"/>
    </row>
    <row r="14" spans="2:12" ht="31.5" x14ac:dyDescent="0.25">
      <c r="D14" s="19"/>
      <c r="E14" s="63" t="s">
        <v>155</v>
      </c>
      <c r="F14" s="61">
        <v>32932</v>
      </c>
      <c r="G14" s="61">
        <v>0</v>
      </c>
      <c r="H14" s="56">
        <f t="shared" ref="H14:H15" si="1">F14+G14</f>
        <v>32932</v>
      </c>
      <c r="I14" s="78"/>
      <c r="J14" s="79"/>
    </row>
    <row r="15" spans="2:12" x14ac:dyDescent="0.25">
      <c r="D15" s="19"/>
      <c r="E15" s="63" t="s">
        <v>156</v>
      </c>
      <c r="F15" s="61">
        <v>0</v>
      </c>
      <c r="G15" s="61">
        <v>0</v>
      </c>
      <c r="H15" s="57">
        <f t="shared" si="1"/>
        <v>0</v>
      </c>
      <c r="I15" s="78"/>
      <c r="J15" s="79"/>
    </row>
    <row r="16" spans="2:12" x14ac:dyDescent="0.25">
      <c r="D16" s="19"/>
      <c r="E16" s="62" t="s">
        <v>218</v>
      </c>
      <c r="F16" s="58">
        <f>SUM(F14:F15)</f>
        <v>32932</v>
      </c>
      <c r="G16" s="58">
        <f>SUM(G14:G15)</f>
        <v>0</v>
      </c>
      <c r="H16" s="56">
        <f>SUM(H14:H15)</f>
        <v>32932</v>
      </c>
      <c r="I16" s="78"/>
      <c r="J16" s="79"/>
    </row>
    <row r="17" spans="4:10" x14ac:dyDescent="0.25">
      <c r="D17" s="19"/>
      <c r="E17" s="62"/>
      <c r="F17" s="29"/>
      <c r="G17" s="29"/>
      <c r="H17" s="29"/>
      <c r="I17" s="78"/>
      <c r="J17" s="79"/>
    </row>
    <row r="18" spans="4:10" x14ac:dyDescent="0.25">
      <c r="D18" s="19" t="s">
        <v>164</v>
      </c>
      <c r="E18" s="64" t="s">
        <v>243</v>
      </c>
      <c r="F18" s="46"/>
      <c r="G18" s="46"/>
      <c r="H18" s="29"/>
      <c r="J18" s="80"/>
    </row>
    <row r="19" spans="4:10" x14ac:dyDescent="0.25">
      <c r="D19" s="19"/>
      <c r="E19" s="63" t="s">
        <v>153</v>
      </c>
      <c r="F19" s="61">
        <v>0</v>
      </c>
      <c r="G19" s="61">
        <v>0</v>
      </c>
      <c r="H19" s="56">
        <f>F19+G19</f>
        <v>0</v>
      </c>
      <c r="I19" s="78"/>
      <c r="J19" s="80"/>
    </row>
    <row r="20" spans="4:10" x14ac:dyDescent="0.25">
      <c r="D20" s="19"/>
      <c r="E20" s="63" t="s">
        <v>246</v>
      </c>
      <c r="F20" s="61">
        <v>0</v>
      </c>
      <c r="G20" s="61">
        <v>0</v>
      </c>
      <c r="H20" s="57">
        <f t="shared" ref="H20" si="2">F20+G20</f>
        <v>0</v>
      </c>
      <c r="I20" s="78"/>
      <c r="J20" s="79"/>
    </row>
    <row r="21" spans="4:10" x14ac:dyDescent="0.25">
      <c r="D21" s="19"/>
      <c r="E21" s="64" t="s">
        <v>219</v>
      </c>
      <c r="F21" s="56">
        <f>SUM(F19:F20)</f>
        <v>0</v>
      </c>
      <c r="G21" s="56">
        <f>SUM(G19:G20)</f>
        <v>0</v>
      </c>
      <c r="H21" s="56">
        <f>SUM(H19:H20)</f>
        <v>0</v>
      </c>
      <c r="I21" s="78"/>
      <c r="J21" s="79"/>
    </row>
    <row r="22" spans="4:10" x14ac:dyDescent="0.25">
      <c r="D22" s="19"/>
      <c r="E22" s="64"/>
      <c r="F22" s="29"/>
      <c r="G22" s="29"/>
      <c r="H22" s="29"/>
      <c r="I22" s="78"/>
      <c r="J22" s="79"/>
    </row>
    <row r="23" spans="4:10" x14ac:dyDescent="0.25">
      <c r="D23" s="19" t="s">
        <v>165</v>
      </c>
      <c r="E23" s="64" t="s">
        <v>141</v>
      </c>
      <c r="F23" s="29"/>
      <c r="G23" s="29"/>
      <c r="H23" s="29"/>
      <c r="I23" s="78"/>
      <c r="J23" s="79"/>
    </row>
    <row r="24" spans="4:10" x14ac:dyDescent="0.25">
      <c r="D24" s="19"/>
      <c r="E24" s="63" t="s">
        <v>139</v>
      </c>
      <c r="F24" s="61">
        <v>604896</v>
      </c>
      <c r="G24" s="61">
        <v>0</v>
      </c>
      <c r="H24" s="56">
        <f>F24+G24</f>
        <v>604896</v>
      </c>
      <c r="I24" s="78"/>
      <c r="J24" s="79"/>
    </row>
    <row r="25" spans="4:10" x14ac:dyDescent="0.25">
      <c r="D25" s="19"/>
      <c r="E25" s="63" t="s">
        <v>196</v>
      </c>
      <c r="F25" s="61">
        <v>0</v>
      </c>
      <c r="G25" s="61">
        <v>0</v>
      </c>
      <c r="H25" s="56">
        <f t="shared" ref="H25:H26" si="3">F25+G25</f>
        <v>0</v>
      </c>
      <c r="I25" s="78"/>
      <c r="J25" s="79"/>
    </row>
    <row r="26" spans="4:10" x14ac:dyDescent="0.25">
      <c r="D26" s="19"/>
      <c r="E26" s="63" t="s">
        <v>138</v>
      </c>
      <c r="F26" s="61">
        <v>0</v>
      </c>
      <c r="G26" s="61">
        <v>0</v>
      </c>
      <c r="H26" s="56">
        <f t="shared" si="3"/>
        <v>0</v>
      </c>
      <c r="I26" s="78"/>
      <c r="J26" s="79"/>
    </row>
    <row r="27" spans="4:10" x14ac:dyDescent="0.25">
      <c r="D27" s="19"/>
      <c r="E27" s="21" t="s">
        <v>144</v>
      </c>
      <c r="F27" s="58">
        <f>SUM(F24:F26)</f>
        <v>604896</v>
      </c>
      <c r="G27" s="58">
        <f t="shared" ref="G27" si="4">SUM(G24:G26)</f>
        <v>0</v>
      </c>
      <c r="H27" s="58">
        <f>SUM(H24:H26)</f>
        <v>604896</v>
      </c>
      <c r="I27" s="78"/>
      <c r="J27" s="79"/>
    </row>
    <row r="28" spans="4:10" x14ac:dyDescent="0.25">
      <c r="D28" s="19"/>
      <c r="E28" s="21"/>
      <c r="F28" s="29"/>
      <c r="G28" s="29"/>
      <c r="H28" s="29"/>
      <c r="I28" s="78"/>
      <c r="J28" s="79"/>
    </row>
    <row r="29" spans="4:10" ht="31.5" x14ac:dyDescent="0.25">
      <c r="D29" s="19" t="s">
        <v>166</v>
      </c>
      <c r="E29" s="23" t="s">
        <v>127</v>
      </c>
      <c r="F29" s="61">
        <v>0</v>
      </c>
      <c r="G29" s="61">
        <v>0</v>
      </c>
      <c r="H29" s="56">
        <f>F29+G29</f>
        <v>0</v>
      </c>
      <c r="I29" s="78"/>
      <c r="J29" s="79"/>
    </row>
    <row r="30" spans="4:10" x14ac:dyDescent="0.25">
      <c r="D30" s="19"/>
      <c r="E30" s="23"/>
      <c r="F30" s="48"/>
      <c r="G30" s="48"/>
      <c r="H30" s="29"/>
      <c r="I30" s="78"/>
      <c r="J30" s="79"/>
    </row>
    <row r="31" spans="4:10" x14ac:dyDescent="0.25">
      <c r="D31" s="19" t="s">
        <v>167</v>
      </c>
      <c r="E31" s="21" t="s">
        <v>87</v>
      </c>
      <c r="F31" s="46"/>
      <c r="G31" s="46"/>
      <c r="H31" s="29"/>
      <c r="J31" s="80"/>
    </row>
    <row r="32" spans="4:10" x14ac:dyDescent="0.25">
      <c r="D32" s="19"/>
      <c r="E32" s="20" t="s">
        <v>3</v>
      </c>
      <c r="F32" s="61">
        <v>0</v>
      </c>
      <c r="G32" s="61">
        <v>0</v>
      </c>
      <c r="H32" s="56">
        <f>F32+G32</f>
        <v>0</v>
      </c>
      <c r="I32" s="78"/>
      <c r="J32" s="79"/>
    </row>
    <row r="33" spans="4:10" x14ac:dyDescent="0.25">
      <c r="D33" s="19"/>
      <c r="E33" s="20" t="s">
        <v>4</v>
      </c>
      <c r="F33" s="61">
        <v>0</v>
      </c>
      <c r="G33" s="61">
        <v>0</v>
      </c>
      <c r="H33" s="56">
        <f>F33+G33</f>
        <v>0</v>
      </c>
      <c r="I33" s="78"/>
      <c r="J33" s="79"/>
    </row>
    <row r="34" spans="4:10" x14ac:dyDescent="0.25">
      <c r="D34" s="19"/>
      <c r="E34" s="20" t="s">
        <v>2</v>
      </c>
      <c r="F34" s="61">
        <v>0</v>
      </c>
      <c r="G34" s="61">
        <v>0</v>
      </c>
      <c r="H34" s="56">
        <f>F34+G34</f>
        <v>0</v>
      </c>
      <c r="I34" s="78"/>
      <c r="J34" s="80"/>
    </row>
    <row r="35" spans="4:10" x14ac:dyDescent="0.25">
      <c r="D35" s="19"/>
      <c r="E35" s="20" t="s">
        <v>125</v>
      </c>
      <c r="F35" s="61">
        <v>0</v>
      </c>
      <c r="G35" s="61">
        <v>0</v>
      </c>
      <c r="H35" s="56">
        <f t="shared" ref="H35:H36" si="5">F35+G35</f>
        <v>0</v>
      </c>
      <c r="I35" s="78"/>
      <c r="J35" s="79"/>
    </row>
    <row r="36" spans="4:10" x14ac:dyDescent="0.25">
      <c r="D36" s="19"/>
      <c r="E36" s="20" t="s">
        <v>126</v>
      </c>
      <c r="F36" s="61">
        <v>158613</v>
      </c>
      <c r="G36" s="61">
        <v>0</v>
      </c>
      <c r="H36" s="57">
        <f t="shared" si="5"/>
        <v>158613</v>
      </c>
      <c r="I36" s="78"/>
      <c r="J36" s="79"/>
    </row>
    <row r="37" spans="4:10" x14ac:dyDescent="0.25">
      <c r="D37" s="19"/>
      <c r="E37" s="21" t="s">
        <v>128</v>
      </c>
      <c r="F37" s="56">
        <f>SUM(F32:F36)</f>
        <v>158613</v>
      </c>
      <c r="G37" s="56">
        <f t="shared" ref="G37:H37" si="6">SUM(G32:G36)</f>
        <v>0</v>
      </c>
      <c r="H37" s="56">
        <f t="shared" si="6"/>
        <v>158613</v>
      </c>
      <c r="I37" s="78"/>
      <c r="J37" s="79"/>
    </row>
    <row r="38" spans="4:10" x14ac:dyDescent="0.25">
      <c r="D38" s="19"/>
      <c r="E38" s="21"/>
      <c r="F38" s="29"/>
      <c r="G38" s="29"/>
      <c r="H38" s="29"/>
      <c r="I38" s="78"/>
      <c r="J38" s="79"/>
    </row>
    <row r="39" spans="4:10" x14ac:dyDescent="0.25">
      <c r="D39" s="19" t="s">
        <v>169</v>
      </c>
      <c r="E39" s="21" t="s">
        <v>136</v>
      </c>
      <c r="F39" s="29"/>
      <c r="G39" s="29"/>
      <c r="H39" s="29"/>
      <c r="I39" s="78"/>
      <c r="J39" s="79"/>
    </row>
    <row r="40" spans="4:10" x14ac:dyDescent="0.25">
      <c r="D40" s="19"/>
      <c r="E40" s="20" t="s">
        <v>140</v>
      </c>
      <c r="F40" s="61">
        <v>0</v>
      </c>
      <c r="G40" s="61">
        <v>0</v>
      </c>
      <c r="H40" s="56">
        <f>F40+G40</f>
        <v>0</v>
      </c>
      <c r="I40" s="78"/>
      <c r="J40" s="79"/>
    </row>
    <row r="41" spans="4:10" x14ac:dyDescent="0.25">
      <c r="D41" s="19"/>
      <c r="E41" s="20" t="s">
        <v>142</v>
      </c>
      <c r="F41" s="61">
        <v>0</v>
      </c>
      <c r="G41" s="61">
        <v>0</v>
      </c>
      <c r="H41" s="56">
        <f t="shared" ref="H41" si="7">F41+G41</f>
        <v>0</v>
      </c>
      <c r="I41" s="78"/>
      <c r="J41" s="79"/>
    </row>
    <row r="42" spans="4:10" x14ac:dyDescent="0.25">
      <c r="D42" s="19"/>
      <c r="E42" s="21" t="s">
        <v>143</v>
      </c>
      <c r="F42" s="58">
        <f>SUM(F40:F41)</f>
        <v>0</v>
      </c>
      <c r="G42" s="58">
        <f t="shared" ref="G42:H42" si="8">SUM(G40:G41)</f>
        <v>0</v>
      </c>
      <c r="H42" s="58">
        <f t="shared" si="8"/>
        <v>0</v>
      </c>
      <c r="I42" s="78"/>
      <c r="J42" s="79"/>
    </row>
    <row r="43" spans="4:10" x14ac:dyDescent="0.25">
      <c r="D43" s="19"/>
      <c r="E43" s="20"/>
      <c r="F43" s="29"/>
      <c r="G43" s="29"/>
      <c r="H43" s="29"/>
      <c r="I43" s="78"/>
      <c r="J43" s="79"/>
    </row>
    <row r="44" spans="4:10" x14ac:dyDescent="0.25">
      <c r="D44" s="19" t="s">
        <v>170</v>
      </c>
      <c r="E44" s="21" t="s">
        <v>137</v>
      </c>
      <c r="F44" s="29"/>
      <c r="G44" s="29"/>
      <c r="H44" s="29"/>
      <c r="I44" s="78"/>
      <c r="J44" s="79"/>
    </row>
    <row r="45" spans="4:10" x14ac:dyDescent="0.25">
      <c r="D45" s="19"/>
      <c r="E45" s="20" t="s">
        <v>145</v>
      </c>
      <c r="F45" s="61">
        <v>0</v>
      </c>
      <c r="G45" s="61">
        <v>0</v>
      </c>
      <c r="H45" s="56">
        <f>F45+G45</f>
        <v>0</v>
      </c>
      <c r="I45" s="78"/>
      <c r="J45" s="79"/>
    </row>
    <row r="46" spans="4:10" x14ac:dyDescent="0.25">
      <c r="D46" s="19"/>
      <c r="E46" s="20" t="s">
        <v>146</v>
      </c>
      <c r="F46" s="61">
        <v>0</v>
      </c>
      <c r="G46" s="61">
        <v>0</v>
      </c>
      <c r="H46" s="56">
        <f t="shared" ref="H46" si="9">F46+G46</f>
        <v>0</v>
      </c>
      <c r="I46" s="78"/>
      <c r="J46" s="79"/>
    </row>
    <row r="47" spans="4:10" x14ac:dyDescent="0.25">
      <c r="D47" s="19"/>
      <c r="E47" s="21" t="s">
        <v>154</v>
      </c>
      <c r="F47" s="58">
        <f>SUM(F45:F46)</f>
        <v>0</v>
      </c>
      <c r="G47" s="58">
        <f t="shared" ref="G47:H47" si="10">SUM(G45:G46)</f>
        <v>0</v>
      </c>
      <c r="H47" s="58">
        <f t="shared" si="10"/>
        <v>0</v>
      </c>
      <c r="I47" s="78"/>
      <c r="J47" s="79"/>
    </row>
    <row r="48" spans="4:10" x14ac:dyDescent="0.25">
      <c r="D48" s="19"/>
      <c r="E48" s="21"/>
      <c r="F48" s="29"/>
      <c r="G48" s="29"/>
      <c r="H48" s="29"/>
      <c r="I48" s="78"/>
      <c r="J48" s="79"/>
    </row>
    <row r="49" spans="4:10" x14ac:dyDescent="0.25">
      <c r="D49" s="19" t="s">
        <v>168</v>
      </c>
      <c r="E49" s="23" t="s">
        <v>147</v>
      </c>
      <c r="F49" s="48"/>
      <c r="G49" s="48"/>
      <c r="H49" s="29"/>
      <c r="I49" s="78"/>
      <c r="J49" s="79"/>
    </row>
    <row r="50" spans="4:10" x14ac:dyDescent="0.25">
      <c r="D50" s="19"/>
      <c r="E50" s="20" t="s">
        <v>148</v>
      </c>
      <c r="F50" s="61">
        <v>18154</v>
      </c>
      <c r="G50" s="61">
        <v>0</v>
      </c>
      <c r="H50" s="56">
        <f t="shared" ref="H50" si="11">F50+G50</f>
        <v>18154</v>
      </c>
      <c r="I50" s="78"/>
      <c r="J50" s="79"/>
    </row>
    <row r="51" spans="4:10" x14ac:dyDescent="0.25">
      <c r="D51" s="19"/>
      <c r="E51" s="21"/>
      <c r="F51" s="29"/>
      <c r="G51" s="29"/>
      <c r="H51" s="29"/>
      <c r="I51" s="78"/>
      <c r="J51" s="79"/>
    </row>
    <row r="52" spans="4:10" x14ac:dyDescent="0.25">
      <c r="D52" s="19" t="s">
        <v>171</v>
      </c>
      <c r="E52" s="23" t="s">
        <v>88</v>
      </c>
      <c r="F52" s="61">
        <v>0</v>
      </c>
      <c r="G52" s="61">
        <v>0</v>
      </c>
      <c r="H52" s="56">
        <f>F52+G52</f>
        <v>0</v>
      </c>
      <c r="I52" s="78"/>
      <c r="J52" s="79"/>
    </row>
    <row r="53" spans="4:10" x14ac:dyDescent="0.25">
      <c r="D53" s="19"/>
      <c r="E53" s="23"/>
      <c r="F53" s="48"/>
      <c r="G53" s="48"/>
      <c r="H53" s="29"/>
      <c r="I53" s="78"/>
      <c r="J53" s="79"/>
    </row>
    <row r="54" spans="4:10" x14ac:dyDescent="0.25">
      <c r="D54" s="19" t="s">
        <v>172</v>
      </c>
      <c r="E54" s="23" t="s">
        <v>228</v>
      </c>
      <c r="F54" s="48"/>
      <c r="G54" s="48"/>
      <c r="H54" s="29"/>
      <c r="I54" s="78"/>
      <c r="J54" s="79"/>
    </row>
    <row r="55" spans="4:10" ht="15.6" customHeight="1" x14ac:dyDescent="0.25">
      <c r="D55" s="19"/>
      <c r="E55" s="23"/>
      <c r="F55" s="48"/>
      <c r="G55" s="48"/>
      <c r="H55" s="29"/>
      <c r="I55" s="78"/>
      <c r="J55" s="79"/>
    </row>
    <row r="56" spans="4:10" x14ac:dyDescent="0.25">
      <c r="D56" s="19" t="s">
        <v>173</v>
      </c>
      <c r="E56" s="23" t="s">
        <v>113</v>
      </c>
      <c r="F56" s="29"/>
      <c r="G56" s="29"/>
      <c r="H56" s="29"/>
      <c r="I56" s="78"/>
      <c r="J56" s="79"/>
    </row>
    <row r="57" spans="4:10" ht="15.6" customHeight="1" x14ac:dyDescent="0.25">
      <c r="D57" s="19"/>
      <c r="E57" s="20" t="s">
        <v>252</v>
      </c>
      <c r="F57" s="61">
        <v>51113</v>
      </c>
      <c r="G57" s="61">
        <v>0</v>
      </c>
      <c r="H57" s="56">
        <f t="shared" ref="H57" si="12">F57+G57</f>
        <v>51113</v>
      </c>
      <c r="I57" s="78"/>
      <c r="J57" s="79"/>
    </row>
    <row r="58" spans="4:10" x14ac:dyDescent="0.25">
      <c r="D58" s="19"/>
      <c r="E58" s="22"/>
      <c r="F58" s="29"/>
      <c r="G58" s="29"/>
      <c r="H58" s="29"/>
      <c r="I58" s="78"/>
      <c r="J58" s="79"/>
    </row>
    <row r="59" spans="4:10" x14ac:dyDescent="0.25">
      <c r="D59" s="19" t="s">
        <v>174</v>
      </c>
      <c r="E59" s="21" t="s">
        <v>150</v>
      </c>
      <c r="F59" s="29"/>
      <c r="G59" s="29"/>
      <c r="H59" s="29"/>
      <c r="I59" s="78"/>
      <c r="J59" s="79"/>
    </row>
    <row r="60" spans="4:10" x14ac:dyDescent="0.25">
      <c r="D60" s="19"/>
      <c r="E60" s="20" t="s">
        <v>149</v>
      </c>
      <c r="F60" s="61">
        <v>13483</v>
      </c>
      <c r="G60" s="61">
        <v>0</v>
      </c>
      <c r="H60" s="56">
        <f>F60+G60</f>
        <v>13483</v>
      </c>
      <c r="I60" s="78"/>
      <c r="J60" s="79"/>
    </row>
    <row r="61" spans="4:10" x14ac:dyDescent="0.25">
      <c r="D61" s="19"/>
      <c r="E61" s="20" t="s">
        <v>151</v>
      </c>
      <c r="F61" s="61">
        <v>0</v>
      </c>
      <c r="G61" s="61">
        <v>0</v>
      </c>
      <c r="H61" s="56">
        <f t="shared" ref="H61" si="13">F61+G61</f>
        <v>0</v>
      </c>
      <c r="I61" s="78"/>
      <c r="J61" s="79"/>
    </row>
    <row r="62" spans="4:10" x14ac:dyDescent="0.25">
      <c r="D62" s="19"/>
      <c r="E62" s="21" t="s">
        <v>152</v>
      </c>
      <c r="F62" s="58">
        <f>SUM(F60:F61)</f>
        <v>13483</v>
      </c>
      <c r="G62" s="58">
        <f t="shared" ref="G62:H62" si="14">SUM(G60:G61)</f>
        <v>0</v>
      </c>
      <c r="H62" s="58">
        <f t="shared" si="14"/>
        <v>13483</v>
      </c>
      <c r="I62" s="78"/>
      <c r="J62" s="79"/>
    </row>
    <row r="63" spans="4:10" x14ac:dyDescent="0.25">
      <c r="D63" s="19"/>
      <c r="E63" s="21"/>
      <c r="F63" s="29"/>
      <c r="G63" s="29"/>
      <c r="H63" s="29"/>
      <c r="I63" s="78"/>
      <c r="J63" s="79"/>
    </row>
    <row r="64" spans="4:10" x14ac:dyDescent="0.25">
      <c r="D64" s="19" t="s">
        <v>175</v>
      </c>
      <c r="E64" s="22" t="s">
        <v>129</v>
      </c>
      <c r="F64" s="29"/>
      <c r="G64" s="29"/>
      <c r="H64" s="29"/>
      <c r="I64" s="78"/>
      <c r="J64" s="79"/>
    </row>
    <row r="65" spans="4:10" ht="31.5" x14ac:dyDescent="0.25">
      <c r="D65" s="19"/>
      <c r="E65" s="20" t="s">
        <v>157</v>
      </c>
      <c r="F65" s="61">
        <v>8147.98</v>
      </c>
      <c r="G65" s="61">
        <v>0</v>
      </c>
      <c r="H65" s="56">
        <f t="shared" ref="H65" si="15">F65+G65</f>
        <v>8147.98</v>
      </c>
      <c r="I65" s="78"/>
      <c r="J65" s="79"/>
    </row>
    <row r="66" spans="4:10" x14ac:dyDescent="0.25">
      <c r="D66" s="19"/>
      <c r="E66" s="20" t="s">
        <v>158</v>
      </c>
      <c r="F66" s="61">
        <v>108469</v>
      </c>
      <c r="G66" s="61">
        <v>0</v>
      </c>
      <c r="H66" s="56">
        <f t="shared" ref="H66:H68" si="16">F66+G66</f>
        <v>108469</v>
      </c>
      <c r="I66" s="78"/>
      <c r="J66" s="79"/>
    </row>
    <row r="67" spans="4:10" x14ac:dyDescent="0.25">
      <c r="D67" s="19"/>
      <c r="E67" s="20" t="s">
        <v>159</v>
      </c>
      <c r="F67" s="61">
        <v>5185</v>
      </c>
      <c r="G67" s="61">
        <v>0</v>
      </c>
      <c r="H67" s="56">
        <f t="shared" si="16"/>
        <v>5185</v>
      </c>
      <c r="I67" s="78"/>
      <c r="J67" s="79"/>
    </row>
    <row r="68" spans="4:10" x14ac:dyDescent="0.25">
      <c r="D68" s="19"/>
      <c r="E68" s="20" t="s">
        <v>89</v>
      </c>
      <c r="F68" s="61">
        <v>0</v>
      </c>
      <c r="G68" s="61">
        <v>0</v>
      </c>
      <c r="H68" s="57">
        <f t="shared" si="16"/>
        <v>0</v>
      </c>
      <c r="I68" s="78"/>
      <c r="J68" s="79"/>
    </row>
    <row r="69" spans="4:10" x14ac:dyDescent="0.25">
      <c r="D69" s="19"/>
      <c r="E69" s="22" t="s">
        <v>130</v>
      </c>
      <c r="F69" s="58">
        <f>SUM(F65:F68)</f>
        <v>121801.98</v>
      </c>
      <c r="G69" s="58">
        <f t="shared" ref="G69:H69" si="17">SUM(G65:G68)</f>
        <v>0</v>
      </c>
      <c r="H69" s="58">
        <f t="shared" si="17"/>
        <v>121801.98</v>
      </c>
      <c r="I69" s="78"/>
      <c r="J69" s="79"/>
    </row>
    <row r="70" spans="4:10" x14ac:dyDescent="0.25">
      <c r="D70" s="19"/>
      <c r="E70" s="20"/>
      <c r="F70" s="29"/>
      <c r="G70" s="29"/>
      <c r="H70" s="29"/>
      <c r="I70" s="78"/>
      <c r="J70" s="79"/>
    </row>
    <row r="71" spans="4:10" x14ac:dyDescent="0.25">
      <c r="D71" s="19" t="s">
        <v>176</v>
      </c>
      <c r="E71" s="22" t="s">
        <v>229</v>
      </c>
      <c r="F71" s="48"/>
      <c r="G71" s="48"/>
      <c r="H71" s="29"/>
      <c r="I71" s="78"/>
      <c r="J71" s="79"/>
    </row>
    <row r="72" spans="4:10" x14ac:dyDescent="0.25">
      <c r="D72" s="19"/>
      <c r="E72" s="20"/>
      <c r="F72" s="29"/>
      <c r="G72" s="29"/>
      <c r="H72" s="29"/>
      <c r="I72" s="78"/>
      <c r="J72" s="79"/>
    </row>
    <row r="73" spans="4:10" x14ac:dyDescent="0.25">
      <c r="D73" s="19" t="s">
        <v>177</v>
      </c>
      <c r="E73" s="23" t="s">
        <v>161</v>
      </c>
      <c r="F73" s="61">
        <v>0</v>
      </c>
      <c r="G73" s="61">
        <v>0</v>
      </c>
      <c r="H73" s="56">
        <f>F73+G73</f>
        <v>0</v>
      </c>
      <c r="I73" s="78"/>
      <c r="J73" s="79"/>
    </row>
    <row r="74" spans="4:10" x14ac:dyDescent="0.25">
      <c r="D74" s="19"/>
      <c r="E74" s="20"/>
      <c r="F74" s="29"/>
      <c r="G74" s="29"/>
      <c r="H74" s="29"/>
      <c r="I74" s="78"/>
      <c r="J74" s="79"/>
    </row>
    <row r="75" spans="4:10" x14ac:dyDescent="0.25">
      <c r="D75" s="19" t="s">
        <v>230</v>
      </c>
      <c r="E75" s="23" t="s">
        <v>160</v>
      </c>
      <c r="F75" s="61">
        <v>0</v>
      </c>
      <c r="G75" s="61">
        <v>0</v>
      </c>
      <c r="H75" s="56">
        <f>F75+G75</f>
        <v>0</v>
      </c>
      <c r="I75" s="78"/>
      <c r="J75" s="79"/>
    </row>
    <row r="76" spans="4:10" x14ac:dyDescent="0.25">
      <c r="D76" s="19"/>
      <c r="E76" s="23"/>
      <c r="F76" s="48"/>
      <c r="G76" s="48"/>
      <c r="H76" s="29"/>
      <c r="I76" s="78"/>
      <c r="J76" s="79"/>
    </row>
    <row r="77" spans="4:10" x14ac:dyDescent="0.25">
      <c r="D77" s="19" t="s">
        <v>231</v>
      </c>
      <c r="E77" s="22" t="s">
        <v>122</v>
      </c>
      <c r="F77" s="61">
        <v>52500</v>
      </c>
      <c r="G77" s="61">
        <v>0</v>
      </c>
      <c r="H77" s="56">
        <f>F77+G77</f>
        <v>52500</v>
      </c>
      <c r="I77" s="78"/>
      <c r="J77" s="79"/>
    </row>
    <row r="78" spans="4:10" x14ac:dyDescent="0.25">
      <c r="D78" s="18"/>
      <c r="E78" s="22"/>
      <c r="F78" s="29"/>
      <c r="G78" s="29"/>
      <c r="H78" s="29"/>
      <c r="I78" s="78"/>
      <c r="J78" s="79"/>
    </row>
    <row r="79" spans="4:10" x14ac:dyDescent="0.25">
      <c r="E79" s="13" t="s">
        <v>135</v>
      </c>
      <c r="F79" s="42">
        <f>F11+F16+F21+F27+F29+F37+F42+F47+F50+F52+F57+F62+F69+F73+F75+F77</f>
        <v>1053492.98</v>
      </c>
      <c r="G79" s="42">
        <f>G11+G16+G21+G27+G29+G37+G42+G47+G50+G52+G57+G62+G69+G73+G75+G77</f>
        <v>0</v>
      </c>
      <c r="H79" s="42">
        <f>H11+H16+H21+H27+H29+H37+H42+H47+H50+H52+H57+H62+H69+H73+H75+H77</f>
        <v>1053492.98</v>
      </c>
    </row>
    <row r="80" spans="4:10" x14ac:dyDescent="0.25">
      <c r="F80" s="29"/>
      <c r="G80" s="29"/>
      <c r="H80" s="29"/>
    </row>
    <row r="81" spans="2:12" x14ac:dyDescent="0.25">
      <c r="C81" s="9" t="s">
        <v>223</v>
      </c>
      <c r="F81" s="29"/>
      <c r="G81" s="29"/>
      <c r="H81" s="66">
        <f>IF(H7-H79&lt;0,0,H7-H79)</f>
        <v>2.0000000018626451E-2</v>
      </c>
    </row>
    <row r="83" spans="2:12" ht="16.149999999999999" customHeight="1" x14ac:dyDescent="0.25">
      <c r="B83" s="67" t="s">
        <v>247</v>
      </c>
      <c r="C83" s="68" t="s">
        <v>254</v>
      </c>
      <c r="D83" s="69"/>
      <c r="E83" s="59"/>
      <c r="F83" s="59"/>
      <c r="G83" s="59"/>
      <c r="H83" s="59"/>
      <c r="I83" s="81"/>
      <c r="J83" s="82"/>
    </row>
    <row r="84" spans="2:12" ht="14.45" customHeight="1" x14ac:dyDescent="0.25">
      <c r="B84" s="69"/>
      <c r="C84" s="68" t="s">
        <v>253</v>
      </c>
      <c r="D84" s="69"/>
      <c r="E84" s="59"/>
      <c r="F84" s="59"/>
      <c r="G84" s="59"/>
      <c r="H84" s="59"/>
      <c r="I84" s="83"/>
      <c r="J84" s="84"/>
    </row>
    <row r="85" spans="2:12" ht="14.45" customHeight="1" x14ac:dyDescent="0.25">
      <c r="B85" s="40"/>
      <c r="C85" s="21"/>
      <c r="D85" s="21"/>
      <c r="E85" s="21"/>
      <c r="F85" s="33"/>
      <c r="G85" s="33"/>
      <c r="H85" s="21"/>
      <c r="I85" s="83"/>
      <c r="J85" s="84"/>
    </row>
    <row r="86" spans="2:12" x14ac:dyDescent="0.25">
      <c r="B86" s="11" t="s">
        <v>248</v>
      </c>
      <c r="C86" s="92" t="s">
        <v>258</v>
      </c>
      <c r="D86" s="92"/>
      <c r="E86" s="92"/>
      <c r="F86" s="92"/>
      <c r="G86" s="92"/>
      <c r="H86" s="92"/>
    </row>
    <row r="87" spans="2:12" x14ac:dyDescent="0.25">
      <c r="C87" s="9"/>
      <c r="D87" s="9"/>
      <c r="E87" s="9" t="s">
        <v>85</v>
      </c>
      <c r="F87" s="32" t="s">
        <v>259</v>
      </c>
      <c r="G87" s="17"/>
      <c r="H87" s="17"/>
      <c r="J87" s="72"/>
      <c r="K87" s="72"/>
      <c r="L87" s="72"/>
    </row>
    <row r="88" spans="2:12" x14ac:dyDescent="0.25">
      <c r="E88" s="27" t="s">
        <v>263</v>
      </c>
      <c r="F88" s="86">
        <f>771051-29587.87</f>
        <v>741463.13</v>
      </c>
      <c r="G88" s="17"/>
      <c r="H88" s="17"/>
      <c r="J88" s="72"/>
      <c r="K88" s="72"/>
      <c r="L88" s="72"/>
    </row>
    <row r="89" spans="2:12" x14ac:dyDescent="0.25">
      <c r="E89" s="27" t="s">
        <v>264</v>
      </c>
      <c r="F89" s="87">
        <v>140220</v>
      </c>
      <c r="G89" s="17"/>
      <c r="H89" s="17"/>
      <c r="J89" s="72"/>
      <c r="K89" s="72"/>
      <c r="L89" s="72"/>
    </row>
    <row r="90" spans="2:12" x14ac:dyDescent="0.25">
      <c r="E90" s="27" t="s">
        <v>265</v>
      </c>
      <c r="F90" s="87">
        <f>142222+29587.87</f>
        <v>171809.87</v>
      </c>
      <c r="G90" s="17"/>
      <c r="H90" s="17"/>
      <c r="J90" s="72"/>
      <c r="K90" s="72"/>
      <c r="L90" s="72"/>
    </row>
    <row r="91" spans="2:12" x14ac:dyDescent="0.25">
      <c r="E91" s="27"/>
      <c r="F91" s="45"/>
      <c r="G91" s="17"/>
      <c r="H91" s="17"/>
      <c r="J91" s="72"/>
      <c r="K91" s="72"/>
      <c r="L91" s="72"/>
    </row>
    <row r="92" spans="2:12" x14ac:dyDescent="0.25">
      <c r="E92" s="27"/>
      <c r="F92" s="45"/>
      <c r="G92" s="17"/>
      <c r="H92" s="17"/>
      <c r="J92" s="72"/>
      <c r="K92" s="72"/>
      <c r="L92" s="72"/>
    </row>
    <row r="93" spans="2:12" x14ac:dyDescent="0.25">
      <c r="E93" s="27"/>
      <c r="F93" s="45"/>
      <c r="G93" s="17"/>
      <c r="H93" s="17"/>
      <c r="J93" s="72"/>
      <c r="K93" s="72"/>
      <c r="L93" s="72"/>
    </row>
    <row r="94" spans="2:12" x14ac:dyDescent="0.25">
      <c r="E94" s="27"/>
      <c r="F94" s="45"/>
      <c r="G94" s="17"/>
      <c r="H94" s="17"/>
      <c r="J94" s="72"/>
      <c r="K94" s="72"/>
      <c r="L94" s="72"/>
    </row>
    <row r="95" spans="2:12" x14ac:dyDescent="0.25">
      <c r="E95" s="27"/>
      <c r="F95" s="45"/>
      <c r="G95" s="17"/>
      <c r="H95" s="17"/>
      <c r="J95" s="72"/>
      <c r="K95" s="72"/>
      <c r="L95" s="72"/>
    </row>
    <row r="96" spans="2:12" x14ac:dyDescent="0.25">
      <c r="E96" s="27"/>
      <c r="F96" s="45"/>
      <c r="G96" s="17"/>
      <c r="H96" s="17"/>
      <c r="J96" s="72"/>
      <c r="K96" s="72"/>
      <c r="L96" s="72"/>
    </row>
    <row r="97" spans="2:12" ht="16.5" thickBot="1" x14ac:dyDescent="0.3">
      <c r="E97" s="15" t="s">
        <v>260</v>
      </c>
      <c r="F97" s="41">
        <f>SUM(F88:F96)</f>
        <v>1053493</v>
      </c>
      <c r="G97" s="17"/>
      <c r="H97" s="17"/>
      <c r="J97" s="72"/>
      <c r="K97" s="72"/>
      <c r="L97" s="72"/>
    </row>
    <row r="98" spans="2:12" ht="16.5" thickTop="1" x14ac:dyDescent="0.25"/>
    <row r="99" spans="2:12" x14ac:dyDescent="0.25">
      <c r="B99" s="11" t="s">
        <v>255</v>
      </c>
      <c r="C99" s="93" t="s">
        <v>262</v>
      </c>
      <c r="D99" s="93"/>
      <c r="E99" s="93"/>
      <c r="F99" s="93"/>
      <c r="G99" s="93"/>
      <c r="H99" s="93"/>
    </row>
    <row r="100" spans="2:12" ht="175.15" customHeight="1" x14ac:dyDescent="0.25">
      <c r="B100" s="11"/>
      <c r="C100" s="9"/>
      <c r="E100" s="88" t="s">
        <v>266</v>
      </c>
      <c r="F100" s="89"/>
      <c r="G100" s="89"/>
      <c r="H100" s="90"/>
    </row>
    <row r="101" spans="2:12" ht="15.6" customHeight="1" x14ac:dyDescent="0.25">
      <c r="B101" s="11"/>
      <c r="C101" s="9"/>
      <c r="E101" s="70"/>
      <c r="F101" s="71"/>
      <c r="G101" s="71"/>
      <c r="H101" s="71"/>
    </row>
    <row r="102" spans="2:12" x14ac:dyDescent="0.25">
      <c r="B102" s="11" t="s">
        <v>256</v>
      </c>
      <c r="C102" s="9" t="s">
        <v>7</v>
      </c>
    </row>
    <row r="103" spans="2:12" ht="175.15" customHeight="1" x14ac:dyDescent="0.25">
      <c r="B103" s="11"/>
      <c r="E103" s="91" t="s">
        <v>267</v>
      </c>
      <c r="F103" s="89"/>
      <c r="G103" s="89"/>
      <c r="H103" s="90"/>
    </row>
    <row r="104" spans="2:12" s="72" customFormat="1" x14ac:dyDescent="0.25">
      <c r="F104" s="73"/>
      <c r="G104" s="73"/>
      <c r="I104" s="74"/>
      <c r="J104" s="75"/>
      <c r="K104" s="75"/>
      <c r="L104" s="75"/>
    </row>
    <row r="105" spans="2:12" s="72" customFormat="1" x14ac:dyDescent="0.25">
      <c r="F105" s="73"/>
      <c r="G105" s="73"/>
      <c r="I105" s="74"/>
      <c r="J105" s="75"/>
      <c r="K105" s="75"/>
      <c r="L105" s="75"/>
    </row>
    <row r="106" spans="2:12" s="72" customFormat="1" x14ac:dyDescent="0.25">
      <c r="F106" s="73"/>
      <c r="G106" s="73"/>
      <c r="I106" s="74"/>
      <c r="J106" s="75"/>
      <c r="K106" s="75"/>
      <c r="L106" s="75"/>
    </row>
    <row r="107" spans="2:12" s="72" customFormat="1" x14ac:dyDescent="0.25">
      <c r="F107" s="73"/>
      <c r="G107" s="73"/>
      <c r="I107" s="74"/>
      <c r="J107" s="75"/>
      <c r="K107" s="75"/>
      <c r="L107" s="75"/>
    </row>
    <row r="108" spans="2:12" s="72" customFormat="1" x14ac:dyDescent="0.25">
      <c r="F108" s="73"/>
      <c r="G108" s="73"/>
      <c r="I108" s="74"/>
      <c r="J108" s="75"/>
      <c r="K108" s="75"/>
      <c r="L108" s="75"/>
    </row>
    <row r="109" spans="2:12" s="72" customFormat="1" x14ac:dyDescent="0.25">
      <c r="F109" s="73"/>
      <c r="G109" s="73"/>
      <c r="I109" s="74"/>
      <c r="J109" s="75"/>
      <c r="K109" s="75"/>
      <c r="L109" s="75"/>
    </row>
    <row r="110" spans="2:12" s="72" customFormat="1" x14ac:dyDescent="0.25">
      <c r="F110" s="73"/>
      <c r="G110" s="73"/>
      <c r="I110" s="74"/>
      <c r="J110" s="75"/>
      <c r="K110" s="75"/>
      <c r="L110" s="75"/>
    </row>
    <row r="111" spans="2:12" s="72" customFormat="1" x14ac:dyDescent="0.25">
      <c r="F111" s="73"/>
      <c r="G111" s="73"/>
      <c r="I111" s="74"/>
      <c r="J111" s="75"/>
      <c r="K111" s="75"/>
      <c r="L111" s="75"/>
    </row>
    <row r="112" spans="2:12" s="72" customFormat="1" x14ac:dyDescent="0.25">
      <c r="F112" s="73"/>
      <c r="G112" s="73"/>
      <c r="I112" s="74"/>
      <c r="J112" s="75"/>
      <c r="K112" s="75"/>
      <c r="L112" s="75"/>
    </row>
    <row r="113" spans="6:12" s="72" customFormat="1" x14ac:dyDescent="0.25">
      <c r="F113" s="73"/>
      <c r="G113" s="73"/>
      <c r="I113" s="74"/>
      <c r="J113" s="75"/>
      <c r="K113" s="75"/>
      <c r="L113" s="75"/>
    </row>
    <row r="114" spans="6:12" s="72" customFormat="1" x14ac:dyDescent="0.25">
      <c r="F114" s="73"/>
      <c r="G114" s="73"/>
      <c r="I114" s="74"/>
      <c r="J114" s="75"/>
      <c r="K114" s="75"/>
      <c r="L114" s="75"/>
    </row>
    <row r="115" spans="6:12" s="72" customFormat="1" x14ac:dyDescent="0.25">
      <c r="F115" s="73"/>
      <c r="G115" s="73"/>
      <c r="I115" s="74"/>
      <c r="J115" s="75"/>
      <c r="K115" s="75"/>
      <c r="L115" s="75"/>
    </row>
    <row r="116" spans="6:12" s="72" customFormat="1" x14ac:dyDescent="0.25">
      <c r="F116" s="73"/>
      <c r="G116" s="73"/>
      <c r="I116" s="74"/>
      <c r="J116" s="75"/>
      <c r="K116" s="75"/>
      <c r="L116" s="75"/>
    </row>
    <row r="117" spans="6:12" s="72" customFormat="1" x14ac:dyDescent="0.25">
      <c r="F117" s="73"/>
      <c r="G117" s="73"/>
      <c r="I117" s="74"/>
      <c r="J117" s="75"/>
      <c r="K117" s="75"/>
      <c r="L117" s="75"/>
    </row>
    <row r="118" spans="6:12" s="72" customFormat="1" x14ac:dyDescent="0.25">
      <c r="F118" s="73"/>
      <c r="G118" s="73"/>
      <c r="I118" s="74"/>
      <c r="J118" s="75"/>
      <c r="K118" s="75"/>
      <c r="L118" s="75"/>
    </row>
    <row r="119" spans="6:12" s="72" customFormat="1" x14ac:dyDescent="0.25">
      <c r="F119" s="73"/>
      <c r="G119" s="73"/>
      <c r="I119" s="74"/>
      <c r="J119" s="75"/>
      <c r="K119" s="75"/>
      <c r="L119" s="75"/>
    </row>
    <row r="120" spans="6:12" s="72" customFormat="1" x14ac:dyDescent="0.25">
      <c r="F120" s="73"/>
      <c r="G120" s="73"/>
      <c r="I120" s="74"/>
      <c r="J120" s="75"/>
      <c r="K120" s="75"/>
      <c r="L120" s="75"/>
    </row>
    <row r="121" spans="6:12" s="72" customFormat="1" x14ac:dyDescent="0.25">
      <c r="F121" s="73"/>
      <c r="G121" s="73"/>
      <c r="I121" s="74"/>
      <c r="J121" s="75"/>
      <c r="K121" s="75"/>
      <c r="L121" s="75"/>
    </row>
    <row r="122" spans="6:12" s="72" customFormat="1" x14ac:dyDescent="0.25">
      <c r="F122" s="73"/>
      <c r="G122" s="73"/>
      <c r="I122" s="74"/>
      <c r="J122" s="75"/>
      <c r="K122" s="75"/>
      <c r="L122" s="75"/>
    </row>
    <row r="123" spans="6:12" s="72" customFormat="1" x14ac:dyDescent="0.25">
      <c r="F123" s="73"/>
      <c r="G123" s="73"/>
      <c r="I123" s="74"/>
      <c r="J123" s="75"/>
      <c r="K123" s="75"/>
      <c r="L123" s="75"/>
    </row>
    <row r="124" spans="6:12" s="72" customFormat="1" x14ac:dyDescent="0.25">
      <c r="F124" s="73"/>
      <c r="G124" s="73"/>
      <c r="I124" s="74"/>
      <c r="J124" s="75"/>
      <c r="K124" s="75"/>
      <c r="L124" s="75"/>
    </row>
    <row r="125" spans="6:12" s="72" customFormat="1" x14ac:dyDescent="0.25">
      <c r="F125" s="73"/>
      <c r="G125" s="73"/>
      <c r="I125" s="74"/>
      <c r="J125" s="75"/>
      <c r="K125" s="75"/>
      <c r="L125" s="75"/>
    </row>
    <row r="126" spans="6:12" s="72" customFormat="1" x14ac:dyDescent="0.25">
      <c r="F126" s="73"/>
      <c r="G126" s="73"/>
      <c r="I126" s="74"/>
      <c r="J126" s="75"/>
      <c r="K126" s="75"/>
      <c r="L126" s="75"/>
    </row>
    <row r="127" spans="6:12" s="72" customFormat="1" x14ac:dyDescent="0.25">
      <c r="F127" s="73"/>
      <c r="G127" s="73"/>
      <c r="I127" s="74"/>
      <c r="J127" s="75"/>
      <c r="K127" s="75"/>
      <c r="L127" s="75"/>
    </row>
    <row r="128" spans="6:12" s="72" customFormat="1" x14ac:dyDescent="0.25">
      <c r="F128" s="73"/>
      <c r="G128" s="73"/>
      <c r="I128" s="74"/>
      <c r="J128" s="75"/>
      <c r="K128" s="75"/>
      <c r="L128" s="75"/>
    </row>
    <row r="129" spans="6:12" s="72" customFormat="1" x14ac:dyDescent="0.25">
      <c r="F129" s="73"/>
      <c r="G129" s="73"/>
      <c r="I129" s="74"/>
      <c r="J129" s="75"/>
      <c r="K129" s="75"/>
      <c r="L129" s="75"/>
    </row>
    <row r="130" spans="6:12" s="72" customFormat="1" x14ac:dyDescent="0.25">
      <c r="F130" s="73"/>
      <c r="G130" s="73"/>
      <c r="I130" s="74"/>
      <c r="J130" s="75"/>
      <c r="K130" s="75"/>
      <c r="L130" s="75"/>
    </row>
    <row r="131" spans="6:12" s="72" customFormat="1" x14ac:dyDescent="0.25">
      <c r="F131" s="73"/>
      <c r="G131" s="73"/>
      <c r="I131" s="74"/>
      <c r="J131" s="75"/>
      <c r="K131" s="75"/>
      <c r="L131" s="75"/>
    </row>
    <row r="132" spans="6:12" s="72" customFormat="1" x14ac:dyDescent="0.25">
      <c r="F132" s="73"/>
      <c r="G132" s="73"/>
      <c r="I132" s="74"/>
      <c r="J132" s="75"/>
      <c r="K132" s="75"/>
      <c r="L132" s="75"/>
    </row>
    <row r="133" spans="6:12" s="72" customFormat="1" x14ac:dyDescent="0.25">
      <c r="F133" s="73"/>
      <c r="G133" s="73"/>
      <c r="I133" s="74"/>
      <c r="J133" s="75"/>
      <c r="K133" s="75"/>
      <c r="L133" s="75"/>
    </row>
    <row r="134" spans="6:12" s="72" customFormat="1" x14ac:dyDescent="0.25">
      <c r="F134" s="73"/>
      <c r="G134" s="73"/>
      <c r="I134" s="74"/>
      <c r="J134" s="75"/>
      <c r="K134" s="75"/>
      <c r="L134" s="75"/>
    </row>
    <row r="135" spans="6:12" s="72" customFormat="1" x14ac:dyDescent="0.25">
      <c r="F135" s="73"/>
      <c r="G135" s="73"/>
      <c r="I135" s="74"/>
      <c r="J135" s="75"/>
      <c r="K135" s="75"/>
      <c r="L135" s="75"/>
    </row>
    <row r="136" spans="6:12" s="72" customFormat="1" x14ac:dyDescent="0.25">
      <c r="F136" s="73"/>
      <c r="G136" s="73"/>
      <c r="I136" s="74"/>
      <c r="J136" s="75"/>
      <c r="K136" s="75"/>
      <c r="L136" s="75"/>
    </row>
    <row r="137" spans="6:12" s="72" customFormat="1" x14ac:dyDescent="0.25">
      <c r="F137" s="73"/>
      <c r="G137" s="73"/>
      <c r="I137" s="74"/>
      <c r="J137" s="75"/>
      <c r="K137" s="75"/>
      <c r="L137" s="75"/>
    </row>
    <row r="138" spans="6:12" s="72" customFormat="1" x14ac:dyDescent="0.25">
      <c r="F138" s="73"/>
      <c r="G138" s="73"/>
      <c r="I138" s="74"/>
      <c r="J138" s="75"/>
      <c r="K138" s="75"/>
      <c r="L138" s="75"/>
    </row>
    <row r="139" spans="6:12" s="72" customFormat="1" x14ac:dyDescent="0.25">
      <c r="F139" s="73"/>
      <c r="G139" s="73"/>
      <c r="I139" s="74"/>
      <c r="J139" s="75"/>
      <c r="K139" s="75"/>
      <c r="L139" s="75"/>
    </row>
    <row r="140" spans="6:12" s="72" customFormat="1" x14ac:dyDescent="0.25">
      <c r="F140" s="73"/>
      <c r="G140" s="73"/>
      <c r="I140" s="74"/>
      <c r="J140" s="75"/>
      <c r="K140" s="75"/>
      <c r="L140" s="75"/>
    </row>
    <row r="141" spans="6:12" s="72" customFormat="1" x14ac:dyDescent="0.25">
      <c r="F141" s="73"/>
      <c r="G141" s="73"/>
      <c r="I141" s="74"/>
      <c r="J141" s="75"/>
      <c r="K141" s="75"/>
      <c r="L141" s="75"/>
    </row>
    <row r="142" spans="6:12" s="72" customFormat="1" x14ac:dyDescent="0.25">
      <c r="F142" s="73"/>
      <c r="G142" s="73"/>
      <c r="I142" s="74"/>
      <c r="J142" s="75"/>
      <c r="K142" s="75"/>
      <c r="L142" s="75"/>
    </row>
    <row r="143" spans="6:12" s="72" customFormat="1" x14ac:dyDescent="0.25">
      <c r="F143" s="73"/>
      <c r="G143" s="73"/>
      <c r="I143" s="74"/>
      <c r="J143" s="75"/>
      <c r="K143" s="75"/>
      <c r="L143" s="75"/>
    </row>
    <row r="144" spans="6:12" s="72" customFormat="1" x14ac:dyDescent="0.25">
      <c r="F144" s="73"/>
      <c r="G144" s="73"/>
      <c r="I144" s="74"/>
      <c r="J144" s="75"/>
      <c r="K144" s="75"/>
      <c r="L144" s="75"/>
    </row>
    <row r="145" spans="6:12" s="72" customFormat="1" x14ac:dyDescent="0.25">
      <c r="F145" s="73"/>
      <c r="G145" s="73"/>
      <c r="I145" s="74"/>
      <c r="J145" s="75"/>
      <c r="K145" s="75"/>
      <c r="L145" s="75"/>
    </row>
    <row r="146" spans="6:12" s="72" customFormat="1" x14ac:dyDescent="0.25">
      <c r="F146" s="73"/>
      <c r="G146" s="73"/>
      <c r="I146" s="74"/>
      <c r="J146" s="75"/>
      <c r="K146" s="75"/>
      <c r="L146" s="75"/>
    </row>
    <row r="147" spans="6:12" s="72" customFormat="1" x14ac:dyDescent="0.25">
      <c r="F147" s="73"/>
      <c r="G147" s="73"/>
      <c r="I147" s="74"/>
      <c r="J147" s="75"/>
      <c r="K147" s="75"/>
      <c r="L147" s="75"/>
    </row>
    <row r="148" spans="6:12" s="72" customFormat="1" x14ac:dyDescent="0.25">
      <c r="F148" s="73"/>
      <c r="G148" s="73"/>
      <c r="I148" s="74"/>
      <c r="J148" s="75"/>
      <c r="K148" s="75"/>
      <c r="L148" s="75"/>
    </row>
    <row r="149" spans="6:12" s="72" customFormat="1" x14ac:dyDescent="0.25">
      <c r="F149" s="73"/>
      <c r="G149" s="73"/>
      <c r="I149" s="74"/>
      <c r="J149" s="75"/>
      <c r="K149" s="75"/>
      <c r="L149" s="75"/>
    </row>
    <row r="150" spans="6:12" s="72" customFormat="1" x14ac:dyDescent="0.25">
      <c r="F150" s="73"/>
      <c r="G150" s="73"/>
      <c r="I150" s="74"/>
      <c r="J150" s="75"/>
      <c r="K150" s="75"/>
      <c r="L150" s="75"/>
    </row>
    <row r="151" spans="6:12" s="72" customFormat="1" x14ac:dyDescent="0.25">
      <c r="F151" s="73"/>
      <c r="G151" s="73"/>
      <c r="I151" s="74"/>
      <c r="J151" s="75"/>
      <c r="K151" s="75"/>
      <c r="L151" s="75"/>
    </row>
    <row r="152" spans="6:12" s="72" customFormat="1" x14ac:dyDescent="0.25">
      <c r="F152" s="73"/>
      <c r="G152" s="73"/>
      <c r="I152" s="74"/>
      <c r="J152" s="75"/>
      <c r="K152" s="75"/>
      <c r="L152" s="75"/>
    </row>
    <row r="153" spans="6:12" s="72" customFormat="1" x14ac:dyDescent="0.25">
      <c r="F153" s="73"/>
      <c r="G153" s="73"/>
      <c r="I153" s="74"/>
      <c r="J153" s="75"/>
      <c r="K153" s="75"/>
      <c r="L153" s="75"/>
    </row>
    <row r="154" spans="6:12" s="72" customFormat="1" x14ac:dyDescent="0.25">
      <c r="F154" s="73"/>
      <c r="G154" s="73"/>
      <c r="I154" s="74"/>
      <c r="J154" s="75"/>
      <c r="K154" s="75"/>
      <c r="L154" s="75"/>
    </row>
    <row r="155" spans="6:12" s="72" customFormat="1" x14ac:dyDescent="0.25">
      <c r="F155" s="73"/>
      <c r="G155" s="73"/>
      <c r="I155" s="74"/>
      <c r="J155" s="75"/>
      <c r="K155" s="75"/>
      <c r="L155" s="75"/>
    </row>
    <row r="156" spans="6:12" s="72" customFormat="1" x14ac:dyDescent="0.25">
      <c r="F156" s="73"/>
      <c r="G156" s="73"/>
      <c r="I156" s="74"/>
      <c r="J156" s="75"/>
      <c r="K156" s="75"/>
      <c r="L156" s="75"/>
    </row>
    <row r="157" spans="6:12" s="72" customFormat="1" x14ac:dyDescent="0.25">
      <c r="F157" s="73"/>
      <c r="G157" s="73"/>
      <c r="I157" s="74"/>
      <c r="J157" s="75"/>
      <c r="K157" s="75"/>
      <c r="L157" s="75"/>
    </row>
    <row r="158" spans="6:12" s="72" customFormat="1" x14ac:dyDescent="0.25">
      <c r="F158" s="73"/>
      <c r="G158" s="73"/>
      <c r="I158" s="74"/>
      <c r="J158" s="75"/>
      <c r="K158" s="75"/>
      <c r="L158" s="75"/>
    </row>
    <row r="159" spans="6:12" s="72" customFormat="1" x14ac:dyDescent="0.25">
      <c r="F159" s="73"/>
      <c r="G159" s="73"/>
      <c r="I159" s="74"/>
      <c r="J159" s="75"/>
      <c r="K159" s="75"/>
      <c r="L159" s="75"/>
    </row>
    <row r="160" spans="6:12" s="72" customFormat="1" x14ac:dyDescent="0.25">
      <c r="F160" s="73"/>
      <c r="G160" s="73"/>
      <c r="I160" s="74"/>
      <c r="J160" s="75"/>
      <c r="K160" s="75"/>
      <c r="L160" s="75"/>
    </row>
    <row r="161" spans="6:12" s="72" customFormat="1" x14ac:dyDescent="0.25">
      <c r="F161" s="73"/>
      <c r="G161" s="73"/>
      <c r="I161" s="74"/>
      <c r="J161" s="75"/>
      <c r="K161" s="75"/>
      <c r="L161" s="75"/>
    </row>
    <row r="162" spans="6:12" s="72" customFormat="1" x14ac:dyDescent="0.25">
      <c r="F162" s="73"/>
      <c r="G162" s="73"/>
      <c r="I162" s="74"/>
      <c r="J162" s="75"/>
      <c r="K162" s="75"/>
      <c r="L162" s="75"/>
    </row>
    <row r="163" spans="6:12" s="72" customFormat="1" x14ac:dyDescent="0.25">
      <c r="F163" s="73"/>
      <c r="G163" s="73"/>
      <c r="I163" s="74"/>
      <c r="J163" s="75"/>
      <c r="K163" s="75"/>
      <c r="L163" s="75"/>
    </row>
    <row r="164" spans="6:12" s="72" customFormat="1" x14ac:dyDescent="0.25">
      <c r="F164" s="73"/>
      <c r="G164" s="73"/>
      <c r="I164" s="74"/>
      <c r="J164" s="75"/>
      <c r="K164" s="75"/>
      <c r="L164" s="75"/>
    </row>
    <row r="165" spans="6:12" s="72" customFormat="1" x14ac:dyDescent="0.25">
      <c r="F165" s="73"/>
      <c r="G165" s="73"/>
      <c r="I165" s="74"/>
      <c r="J165" s="75"/>
      <c r="K165" s="75"/>
      <c r="L165" s="75"/>
    </row>
    <row r="166" spans="6:12" s="72" customFormat="1" x14ac:dyDescent="0.25">
      <c r="F166" s="73"/>
      <c r="G166" s="73"/>
      <c r="I166" s="74"/>
      <c r="J166" s="75"/>
      <c r="K166" s="75"/>
      <c r="L166" s="75"/>
    </row>
    <row r="167" spans="6:12" s="72" customFormat="1" x14ac:dyDescent="0.25">
      <c r="F167" s="73"/>
      <c r="G167" s="73"/>
      <c r="I167" s="74"/>
      <c r="J167" s="75"/>
      <c r="K167" s="75"/>
      <c r="L167" s="75"/>
    </row>
    <row r="168" spans="6:12" s="72" customFormat="1" x14ac:dyDescent="0.25">
      <c r="F168" s="73"/>
      <c r="G168" s="73"/>
      <c r="I168" s="74"/>
      <c r="J168" s="75"/>
      <c r="K168" s="75"/>
      <c r="L168" s="75"/>
    </row>
    <row r="169" spans="6:12" s="72" customFormat="1" x14ac:dyDescent="0.25">
      <c r="F169" s="73"/>
      <c r="G169" s="73"/>
      <c r="I169" s="74"/>
      <c r="J169" s="75"/>
      <c r="K169" s="75"/>
      <c r="L169" s="75"/>
    </row>
    <row r="170" spans="6:12" s="72" customFormat="1" x14ac:dyDescent="0.25">
      <c r="F170" s="73"/>
      <c r="G170" s="73"/>
      <c r="I170" s="74"/>
      <c r="J170" s="75"/>
      <c r="K170" s="75"/>
      <c r="L170" s="75"/>
    </row>
    <row r="171" spans="6:12" s="72" customFormat="1" x14ac:dyDescent="0.25">
      <c r="F171" s="73"/>
      <c r="G171" s="73"/>
      <c r="I171" s="74"/>
      <c r="J171" s="75"/>
      <c r="K171" s="75"/>
      <c r="L171" s="75"/>
    </row>
    <row r="172" spans="6:12" s="72" customFormat="1" x14ac:dyDescent="0.25">
      <c r="F172" s="73"/>
      <c r="G172" s="73"/>
      <c r="I172" s="74"/>
      <c r="J172" s="75"/>
      <c r="K172" s="75"/>
      <c r="L172" s="75"/>
    </row>
    <row r="173" spans="6:12" s="72" customFormat="1" x14ac:dyDescent="0.25">
      <c r="F173" s="73"/>
      <c r="G173" s="73"/>
      <c r="I173" s="74"/>
      <c r="J173" s="75"/>
      <c r="K173" s="75"/>
      <c r="L173" s="75"/>
    </row>
    <row r="174" spans="6:12" s="72" customFormat="1" x14ac:dyDescent="0.25">
      <c r="F174" s="73"/>
      <c r="G174" s="73"/>
      <c r="I174" s="74"/>
      <c r="J174" s="75"/>
      <c r="K174" s="75"/>
      <c r="L174" s="75"/>
    </row>
    <row r="175" spans="6:12" s="72" customFormat="1" x14ac:dyDescent="0.25">
      <c r="F175" s="73"/>
      <c r="G175" s="73"/>
      <c r="I175" s="74"/>
      <c r="J175" s="75"/>
      <c r="K175" s="75"/>
      <c r="L175" s="75"/>
    </row>
    <row r="176" spans="6:12" s="72" customFormat="1" x14ac:dyDescent="0.25">
      <c r="F176" s="73"/>
      <c r="G176" s="73"/>
      <c r="I176" s="74"/>
      <c r="J176" s="75"/>
      <c r="K176" s="75"/>
      <c r="L176" s="75"/>
    </row>
    <row r="177" spans="6:12" s="72" customFormat="1" x14ac:dyDescent="0.25">
      <c r="F177" s="73"/>
      <c r="G177" s="73"/>
      <c r="I177" s="74"/>
      <c r="J177" s="75"/>
      <c r="K177" s="75"/>
      <c r="L177" s="75"/>
    </row>
    <row r="178" spans="6:12" s="72" customFormat="1" x14ac:dyDescent="0.25">
      <c r="F178" s="73"/>
      <c r="G178" s="73"/>
      <c r="I178" s="74"/>
      <c r="J178" s="75"/>
      <c r="K178" s="75"/>
      <c r="L178" s="75"/>
    </row>
    <row r="179" spans="6:12" s="72" customFormat="1" x14ac:dyDescent="0.25">
      <c r="F179" s="73"/>
      <c r="G179" s="73"/>
      <c r="I179" s="74"/>
      <c r="J179" s="75"/>
      <c r="K179" s="75"/>
      <c r="L179" s="75"/>
    </row>
    <row r="180" spans="6:12" s="72" customFormat="1" x14ac:dyDescent="0.25">
      <c r="F180" s="73"/>
      <c r="G180" s="73"/>
      <c r="I180" s="74"/>
      <c r="J180" s="75"/>
      <c r="K180" s="75"/>
      <c r="L180" s="75"/>
    </row>
    <row r="181" spans="6:12" s="72" customFormat="1" x14ac:dyDescent="0.25">
      <c r="F181" s="73"/>
      <c r="G181" s="73"/>
      <c r="I181" s="74"/>
      <c r="J181" s="75"/>
      <c r="K181" s="75"/>
      <c r="L181" s="75"/>
    </row>
    <row r="182" spans="6:12" s="72" customFormat="1" x14ac:dyDescent="0.25">
      <c r="F182" s="73"/>
      <c r="G182" s="73"/>
      <c r="I182" s="74"/>
      <c r="J182" s="75"/>
      <c r="K182" s="75"/>
      <c r="L182" s="75"/>
    </row>
    <row r="183" spans="6:12" s="72" customFormat="1" x14ac:dyDescent="0.25">
      <c r="F183" s="73"/>
      <c r="G183" s="73"/>
      <c r="I183" s="74"/>
      <c r="J183" s="75"/>
      <c r="K183" s="75"/>
      <c r="L183" s="75"/>
    </row>
    <row r="184" spans="6:12" s="72" customFormat="1" x14ac:dyDescent="0.25">
      <c r="F184" s="73"/>
      <c r="G184" s="73"/>
      <c r="I184" s="74"/>
      <c r="J184" s="75"/>
      <c r="K184" s="75"/>
      <c r="L184" s="75"/>
    </row>
    <row r="185" spans="6:12" s="72" customFormat="1" x14ac:dyDescent="0.25">
      <c r="F185" s="73"/>
      <c r="G185" s="73"/>
      <c r="I185" s="74"/>
      <c r="J185" s="75"/>
      <c r="K185" s="75"/>
      <c r="L185" s="75"/>
    </row>
    <row r="186" spans="6:12" s="72" customFormat="1" x14ac:dyDescent="0.25">
      <c r="F186" s="73"/>
      <c r="G186" s="73"/>
      <c r="I186" s="74"/>
      <c r="J186" s="75"/>
      <c r="K186" s="75"/>
      <c r="L186" s="75"/>
    </row>
    <row r="187" spans="6:12" s="72" customFormat="1" x14ac:dyDescent="0.25">
      <c r="F187" s="73"/>
      <c r="G187" s="73"/>
      <c r="I187" s="74"/>
      <c r="J187" s="75"/>
      <c r="K187" s="75"/>
      <c r="L187" s="75"/>
    </row>
    <row r="188" spans="6:12" s="72" customFormat="1" x14ac:dyDescent="0.25">
      <c r="F188" s="73"/>
      <c r="G188" s="73"/>
      <c r="I188" s="74"/>
      <c r="J188" s="75"/>
      <c r="K188" s="75"/>
      <c r="L188" s="75"/>
    </row>
    <row r="189" spans="6:12" s="72" customFormat="1" x14ac:dyDescent="0.25">
      <c r="F189" s="73"/>
      <c r="G189" s="73"/>
      <c r="I189" s="74"/>
      <c r="J189" s="75"/>
      <c r="K189" s="75"/>
      <c r="L189" s="75"/>
    </row>
    <row r="190" spans="6:12" s="72" customFormat="1" x14ac:dyDescent="0.25">
      <c r="F190" s="73"/>
      <c r="G190" s="73"/>
      <c r="I190" s="74"/>
      <c r="J190" s="75"/>
      <c r="K190" s="75"/>
      <c r="L190" s="75"/>
    </row>
    <row r="191" spans="6:12" s="72" customFormat="1" x14ac:dyDescent="0.25">
      <c r="F191" s="73"/>
      <c r="G191" s="73"/>
      <c r="I191" s="74"/>
      <c r="J191" s="75"/>
      <c r="K191" s="75"/>
      <c r="L191" s="75"/>
    </row>
    <row r="192" spans="6:12" s="72" customFormat="1" x14ac:dyDescent="0.25">
      <c r="F192" s="73"/>
      <c r="G192" s="73"/>
      <c r="I192" s="74"/>
      <c r="J192" s="75"/>
      <c r="K192" s="75"/>
      <c r="L192" s="75"/>
    </row>
    <row r="193" spans="6:12" s="72" customFormat="1" x14ac:dyDescent="0.25">
      <c r="F193" s="73"/>
      <c r="G193" s="73"/>
      <c r="I193" s="74"/>
      <c r="J193" s="75"/>
      <c r="K193" s="75"/>
      <c r="L193" s="75"/>
    </row>
    <row r="194" spans="6:12" s="72" customFormat="1" x14ac:dyDescent="0.25">
      <c r="F194" s="73"/>
      <c r="G194" s="73"/>
      <c r="I194" s="74"/>
      <c r="J194" s="75"/>
      <c r="K194" s="75"/>
      <c r="L194" s="75"/>
    </row>
    <row r="195" spans="6:12" s="72" customFormat="1" x14ac:dyDescent="0.25">
      <c r="F195" s="73"/>
      <c r="G195" s="73"/>
      <c r="I195" s="74"/>
      <c r="J195" s="75"/>
      <c r="K195" s="75"/>
      <c r="L195" s="75"/>
    </row>
    <row r="196" spans="6:12" s="72" customFormat="1" x14ac:dyDescent="0.25">
      <c r="F196" s="73"/>
      <c r="G196" s="73"/>
      <c r="I196" s="74"/>
      <c r="J196" s="75"/>
      <c r="K196" s="75"/>
      <c r="L196" s="75"/>
    </row>
    <row r="197" spans="6:12" s="72" customFormat="1" x14ac:dyDescent="0.25">
      <c r="F197" s="73"/>
      <c r="G197" s="73"/>
      <c r="I197" s="74"/>
      <c r="J197" s="75"/>
      <c r="K197" s="75"/>
      <c r="L197" s="75"/>
    </row>
    <row r="198" spans="6:12" s="72" customFormat="1" x14ac:dyDescent="0.25">
      <c r="F198" s="73"/>
      <c r="G198" s="73"/>
      <c r="I198" s="74"/>
      <c r="J198" s="75"/>
      <c r="K198" s="75"/>
      <c r="L198" s="75"/>
    </row>
    <row r="199" spans="6:12" s="72" customFormat="1" x14ac:dyDescent="0.25">
      <c r="F199" s="73"/>
      <c r="G199" s="73"/>
      <c r="I199" s="74"/>
      <c r="J199" s="75"/>
      <c r="K199" s="75"/>
      <c r="L199" s="75"/>
    </row>
    <row r="200" spans="6:12" s="72" customFormat="1" x14ac:dyDescent="0.25">
      <c r="F200" s="73"/>
      <c r="G200" s="73"/>
      <c r="I200" s="74"/>
      <c r="J200" s="75"/>
      <c r="K200" s="75"/>
      <c r="L200" s="75"/>
    </row>
    <row r="201" spans="6:12" s="72" customFormat="1" x14ac:dyDescent="0.25">
      <c r="F201" s="73"/>
      <c r="G201" s="73"/>
      <c r="I201" s="74"/>
      <c r="J201" s="75"/>
      <c r="K201" s="75"/>
      <c r="L201" s="75"/>
    </row>
    <row r="202" spans="6:12" s="72" customFormat="1" x14ac:dyDescent="0.25">
      <c r="F202" s="73"/>
      <c r="G202" s="73"/>
      <c r="I202" s="74"/>
      <c r="J202" s="75"/>
      <c r="K202" s="75"/>
      <c r="L202" s="75"/>
    </row>
    <row r="203" spans="6:12" s="72" customFormat="1" x14ac:dyDescent="0.25">
      <c r="F203" s="73"/>
      <c r="G203" s="73"/>
      <c r="I203" s="74"/>
      <c r="J203" s="75"/>
      <c r="K203" s="75"/>
      <c r="L203" s="75"/>
    </row>
    <row r="204" spans="6:12" s="72" customFormat="1" x14ac:dyDescent="0.25">
      <c r="F204" s="73"/>
      <c r="G204" s="73"/>
      <c r="I204" s="74"/>
      <c r="J204" s="75"/>
      <c r="K204" s="75"/>
      <c r="L204" s="75"/>
    </row>
    <row r="205" spans="6:12" s="72" customFormat="1" x14ac:dyDescent="0.25">
      <c r="F205" s="73"/>
      <c r="G205" s="73"/>
      <c r="I205" s="74"/>
      <c r="J205" s="75"/>
      <c r="K205" s="75"/>
      <c r="L205" s="75"/>
    </row>
    <row r="206" spans="6:12" s="72" customFormat="1" x14ac:dyDescent="0.25">
      <c r="F206" s="73"/>
      <c r="G206" s="73"/>
      <c r="I206" s="74"/>
      <c r="J206" s="75"/>
      <c r="K206" s="75"/>
      <c r="L206" s="75"/>
    </row>
    <row r="207" spans="6:12" s="72" customFormat="1" x14ac:dyDescent="0.25">
      <c r="F207" s="73"/>
      <c r="G207" s="73"/>
      <c r="I207" s="74"/>
      <c r="J207" s="75"/>
      <c r="K207" s="75"/>
      <c r="L207" s="75"/>
    </row>
    <row r="208" spans="6:12" s="72" customFormat="1" x14ac:dyDescent="0.25">
      <c r="F208" s="73"/>
      <c r="G208" s="73"/>
      <c r="I208" s="74"/>
      <c r="J208" s="75"/>
      <c r="K208" s="75"/>
      <c r="L208" s="75"/>
    </row>
    <row r="209" spans="6:12" s="72" customFormat="1" x14ac:dyDescent="0.25">
      <c r="F209" s="73"/>
      <c r="G209" s="73"/>
      <c r="I209" s="74"/>
      <c r="J209" s="75"/>
      <c r="K209" s="75"/>
      <c r="L209" s="75"/>
    </row>
    <row r="210" spans="6:12" s="72" customFormat="1" x14ac:dyDescent="0.25">
      <c r="F210" s="73"/>
      <c r="G210" s="73"/>
      <c r="I210" s="74"/>
      <c r="J210" s="75"/>
      <c r="K210" s="75"/>
      <c r="L210" s="75"/>
    </row>
    <row r="211" spans="6:12" s="72" customFormat="1" x14ac:dyDescent="0.25">
      <c r="F211" s="73"/>
      <c r="G211" s="73"/>
      <c r="I211" s="74"/>
      <c r="J211" s="75"/>
      <c r="K211" s="75"/>
      <c r="L211" s="75"/>
    </row>
    <row r="212" spans="6:12" s="72" customFormat="1" x14ac:dyDescent="0.25">
      <c r="F212" s="73"/>
      <c r="G212" s="73"/>
      <c r="I212" s="74"/>
      <c r="J212" s="75"/>
      <c r="K212" s="75"/>
      <c r="L212" s="75"/>
    </row>
    <row r="213" spans="6:12" s="72" customFormat="1" x14ac:dyDescent="0.25">
      <c r="F213" s="73"/>
      <c r="G213" s="73"/>
      <c r="I213" s="74"/>
      <c r="J213" s="75"/>
      <c r="K213" s="75"/>
      <c r="L213" s="75"/>
    </row>
    <row r="214" spans="6:12" s="72" customFormat="1" x14ac:dyDescent="0.25">
      <c r="F214" s="73"/>
      <c r="G214" s="73"/>
      <c r="I214" s="74"/>
      <c r="J214" s="75"/>
      <c r="K214" s="75"/>
      <c r="L214" s="75"/>
    </row>
    <row r="215" spans="6:12" s="72" customFormat="1" x14ac:dyDescent="0.25">
      <c r="F215" s="73"/>
      <c r="G215" s="73"/>
      <c r="I215" s="74"/>
      <c r="J215" s="75"/>
      <c r="K215" s="75"/>
      <c r="L215" s="75"/>
    </row>
    <row r="216" spans="6:12" s="72" customFormat="1" x14ac:dyDescent="0.25">
      <c r="F216" s="73"/>
      <c r="G216" s="73"/>
      <c r="I216" s="74"/>
      <c r="J216" s="75"/>
      <c r="K216" s="75"/>
      <c r="L216" s="75"/>
    </row>
    <row r="217" spans="6:12" s="72" customFormat="1" x14ac:dyDescent="0.25">
      <c r="F217" s="73"/>
      <c r="G217" s="73"/>
      <c r="I217" s="74"/>
      <c r="J217" s="75"/>
      <c r="K217" s="75"/>
      <c r="L217" s="75"/>
    </row>
    <row r="218" spans="6:12" s="72" customFormat="1" x14ac:dyDescent="0.25">
      <c r="F218" s="73"/>
      <c r="G218" s="73"/>
      <c r="I218" s="74"/>
      <c r="J218" s="75"/>
      <c r="K218" s="75"/>
      <c r="L218" s="75"/>
    </row>
    <row r="219" spans="6:12" s="72" customFormat="1" x14ac:dyDescent="0.25">
      <c r="F219" s="73"/>
      <c r="G219" s="73"/>
      <c r="I219" s="74"/>
      <c r="J219" s="75"/>
      <c r="K219" s="75"/>
      <c r="L219" s="75"/>
    </row>
    <row r="220" spans="6:12" s="72" customFormat="1" x14ac:dyDescent="0.25">
      <c r="F220" s="73"/>
      <c r="G220" s="73"/>
      <c r="I220" s="74"/>
      <c r="J220" s="75"/>
      <c r="K220" s="75"/>
      <c r="L220" s="75"/>
    </row>
    <row r="221" spans="6:12" s="72" customFormat="1" x14ac:dyDescent="0.25">
      <c r="F221" s="73"/>
      <c r="G221" s="73"/>
      <c r="I221" s="74"/>
      <c r="J221" s="75"/>
      <c r="K221" s="75"/>
      <c r="L221" s="75"/>
    </row>
    <row r="222" spans="6:12" s="72" customFormat="1" x14ac:dyDescent="0.25">
      <c r="F222" s="73"/>
      <c r="G222" s="73"/>
      <c r="I222" s="74"/>
      <c r="J222" s="75"/>
      <c r="K222" s="75"/>
      <c r="L222" s="75"/>
    </row>
    <row r="223" spans="6:12" s="72" customFormat="1" x14ac:dyDescent="0.25">
      <c r="F223" s="73"/>
      <c r="G223" s="73"/>
      <c r="I223" s="74"/>
      <c r="J223" s="75"/>
      <c r="K223" s="75"/>
      <c r="L223" s="75"/>
    </row>
    <row r="224" spans="6:12" s="72" customFormat="1" x14ac:dyDescent="0.25">
      <c r="F224" s="73"/>
      <c r="G224" s="73"/>
      <c r="I224" s="74"/>
      <c r="J224" s="75"/>
      <c r="K224" s="75"/>
      <c r="L224" s="75"/>
    </row>
    <row r="225" spans="6:12" s="72" customFormat="1" x14ac:dyDescent="0.25">
      <c r="F225" s="73"/>
      <c r="G225" s="73"/>
      <c r="I225" s="74"/>
      <c r="J225" s="75"/>
      <c r="K225" s="75"/>
      <c r="L225" s="75"/>
    </row>
    <row r="226" spans="6:12" s="72" customFormat="1" x14ac:dyDescent="0.25">
      <c r="F226" s="73"/>
      <c r="G226" s="73"/>
      <c r="I226" s="74"/>
      <c r="J226" s="75"/>
      <c r="K226" s="75"/>
      <c r="L226" s="75"/>
    </row>
    <row r="227" spans="6:12" s="72" customFormat="1" x14ac:dyDescent="0.25">
      <c r="F227" s="73"/>
      <c r="G227" s="73"/>
      <c r="I227" s="74"/>
      <c r="J227" s="75"/>
      <c r="K227" s="75"/>
      <c r="L227" s="75"/>
    </row>
    <row r="228" spans="6:12" s="72" customFormat="1" x14ac:dyDescent="0.25">
      <c r="F228" s="73"/>
      <c r="G228" s="73"/>
      <c r="I228" s="74"/>
      <c r="J228" s="75"/>
      <c r="K228" s="75"/>
      <c r="L228" s="75"/>
    </row>
    <row r="229" spans="6:12" s="72" customFormat="1" x14ac:dyDescent="0.25">
      <c r="F229" s="73"/>
      <c r="G229" s="73"/>
      <c r="I229" s="74"/>
      <c r="J229" s="75"/>
      <c r="K229" s="75"/>
      <c r="L229" s="75"/>
    </row>
    <row r="230" spans="6:12" s="72" customFormat="1" x14ac:dyDescent="0.25">
      <c r="F230" s="73"/>
      <c r="G230" s="73"/>
      <c r="I230" s="74"/>
      <c r="J230" s="75"/>
      <c r="K230" s="75"/>
      <c r="L230" s="75"/>
    </row>
    <row r="231" spans="6:12" s="72" customFormat="1" x14ac:dyDescent="0.25">
      <c r="F231" s="73"/>
      <c r="G231" s="73"/>
      <c r="I231" s="74"/>
      <c r="J231" s="75"/>
      <c r="K231" s="75"/>
      <c r="L231" s="75"/>
    </row>
    <row r="232" spans="6:12" s="72" customFormat="1" x14ac:dyDescent="0.25">
      <c r="F232" s="73"/>
      <c r="G232" s="73"/>
      <c r="I232" s="74"/>
      <c r="J232" s="75"/>
      <c r="K232" s="75"/>
      <c r="L232" s="75"/>
    </row>
    <row r="233" spans="6:12" s="72" customFormat="1" x14ac:dyDescent="0.25">
      <c r="F233" s="73"/>
      <c r="G233" s="73"/>
      <c r="I233" s="74"/>
      <c r="J233" s="75"/>
      <c r="K233" s="75"/>
      <c r="L233" s="75"/>
    </row>
    <row r="234" spans="6:12" s="72" customFormat="1" x14ac:dyDescent="0.25">
      <c r="F234" s="73"/>
      <c r="G234" s="73"/>
      <c r="I234" s="74"/>
      <c r="J234" s="75"/>
      <c r="K234" s="75"/>
      <c r="L234" s="75"/>
    </row>
    <row r="235" spans="6:12" s="72" customFormat="1" x14ac:dyDescent="0.25">
      <c r="F235" s="73"/>
      <c r="G235" s="73"/>
      <c r="I235" s="74"/>
      <c r="J235" s="75"/>
      <c r="K235" s="75"/>
      <c r="L235" s="75"/>
    </row>
    <row r="236" spans="6:12" s="72" customFormat="1" x14ac:dyDescent="0.25">
      <c r="F236" s="73"/>
      <c r="G236" s="73"/>
      <c r="I236" s="74"/>
      <c r="J236" s="75"/>
      <c r="K236" s="75"/>
      <c r="L236" s="75"/>
    </row>
    <row r="237" spans="6:12" s="72" customFormat="1" x14ac:dyDescent="0.25">
      <c r="F237" s="73"/>
      <c r="G237" s="73"/>
      <c r="I237" s="74"/>
      <c r="J237" s="75"/>
      <c r="K237" s="75"/>
      <c r="L237" s="75"/>
    </row>
    <row r="238" spans="6:12" s="72" customFormat="1" x14ac:dyDescent="0.25">
      <c r="F238" s="73"/>
      <c r="G238" s="73"/>
      <c r="I238" s="74"/>
      <c r="J238" s="75"/>
      <c r="K238" s="75"/>
      <c r="L238" s="75"/>
    </row>
    <row r="239" spans="6:12" s="72" customFormat="1" x14ac:dyDescent="0.25">
      <c r="F239" s="73"/>
      <c r="G239" s="73"/>
      <c r="I239" s="74"/>
      <c r="J239" s="75"/>
      <c r="K239" s="75"/>
      <c r="L239" s="75"/>
    </row>
    <row r="240" spans="6:12" s="72" customFormat="1" x14ac:dyDescent="0.25">
      <c r="F240" s="73"/>
      <c r="G240" s="73"/>
      <c r="I240" s="74"/>
      <c r="J240" s="75"/>
      <c r="K240" s="75"/>
      <c r="L240" s="75"/>
    </row>
    <row r="241" spans="6:12" s="72" customFormat="1" x14ac:dyDescent="0.25">
      <c r="F241" s="73"/>
      <c r="G241" s="73"/>
      <c r="I241" s="74"/>
      <c r="J241" s="75"/>
      <c r="K241" s="75"/>
      <c r="L241" s="75"/>
    </row>
    <row r="242" spans="6:12" s="72" customFormat="1" x14ac:dyDescent="0.25">
      <c r="F242" s="73"/>
      <c r="G242" s="73"/>
      <c r="I242" s="74"/>
      <c r="J242" s="75"/>
      <c r="K242" s="75"/>
      <c r="L242" s="75"/>
    </row>
    <row r="243" spans="6:12" s="72" customFormat="1" x14ac:dyDescent="0.25">
      <c r="F243" s="73"/>
      <c r="G243" s="73"/>
      <c r="I243" s="74"/>
      <c r="J243" s="75"/>
      <c r="K243" s="75"/>
      <c r="L243" s="75"/>
    </row>
    <row r="244" spans="6:12" s="72" customFormat="1" x14ac:dyDescent="0.25">
      <c r="F244" s="73"/>
      <c r="G244" s="73"/>
      <c r="I244" s="74"/>
      <c r="J244" s="75"/>
      <c r="K244" s="75"/>
      <c r="L244" s="75"/>
    </row>
    <row r="245" spans="6:12" s="72" customFormat="1" x14ac:dyDescent="0.25">
      <c r="F245" s="73"/>
      <c r="G245" s="73"/>
      <c r="I245" s="74"/>
      <c r="J245" s="75"/>
      <c r="K245" s="75"/>
      <c r="L245" s="75"/>
    </row>
    <row r="246" spans="6:12" s="72" customFormat="1" x14ac:dyDescent="0.25">
      <c r="F246" s="73"/>
      <c r="G246" s="73"/>
      <c r="I246" s="74"/>
      <c r="J246" s="75"/>
      <c r="K246" s="75"/>
      <c r="L246" s="75"/>
    </row>
    <row r="247" spans="6:12" s="72" customFormat="1" x14ac:dyDescent="0.25">
      <c r="F247" s="73"/>
      <c r="G247" s="73"/>
      <c r="I247" s="74"/>
      <c r="J247" s="75"/>
      <c r="K247" s="75"/>
      <c r="L247" s="75"/>
    </row>
    <row r="248" spans="6:12" s="72" customFormat="1" x14ac:dyDescent="0.25">
      <c r="F248" s="73"/>
      <c r="G248" s="73"/>
      <c r="I248" s="74"/>
      <c r="J248" s="75"/>
      <c r="K248" s="75"/>
      <c r="L248" s="75"/>
    </row>
    <row r="249" spans="6:12" s="72" customFormat="1" x14ac:dyDescent="0.25">
      <c r="F249" s="73"/>
      <c r="G249" s="73"/>
      <c r="I249" s="74"/>
      <c r="J249" s="75"/>
      <c r="K249" s="75"/>
      <c r="L249" s="75"/>
    </row>
    <row r="250" spans="6:12" s="72" customFormat="1" x14ac:dyDescent="0.25">
      <c r="F250" s="73"/>
      <c r="G250" s="73"/>
      <c r="I250" s="74"/>
      <c r="J250" s="75"/>
      <c r="K250" s="75"/>
      <c r="L250" s="75"/>
    </row>
    <row r="251" spans="6:12" s="72" customFormat="1" x14ac:dyDescent="0.25">
      <c r="F251" s="73"/>
      <c r="G251" s="73"/>
      <c r="I251" s="74"/>
      <c r="J251" s="75"/>
      <c r="K251" s="75"/>
      <c r="L251" s="75"/>
    </row>
    <row r="252" spans="6:12" s="72" customFormat="1" x14ac:dyDescent="0.25">
      <c r="F252" s="73"/>
      <c r="G252" s="73"/>
      <c r="I252" s="74"/>
      <c r="J252" s="75"/>
      <c r="K252" s="75"/>
      <c r="L252" s="75"/>
    </row>
    <row r="253" spans="6:12" s="72" customFormat="1" x14ac:dyDescent="0.25">
      <c r="F253" s="73"/>
      <c r="G253" s="73"/>
      <c r="I253" s="74"/>
      <c r="J253" s="75"/>
      <c r="K253" s="75"/>
      <c r="L253" s="75"/>
    </row>
    <row r="254" spans="6:12" s="72" customFormat="1" x14ac:dyDescent="0.25">
      <c r="F254" s="73"/>
      <c r="G254" s="73"/>
      <c r="I254" s="74"/>
      <c r="J254" s="75"/>
      <c r="K254" s="75"/>
      <c r="L254" s="75"/>
    </row>
    <row r="255" spans="6:12" s="72" customFormat="1" x14ac:dyDescent="0.25">
      <c r="F255" s="73"/>
      <c r="G255" s="73"/>
      <c r="I255" s="74"/>
      <c r="J255" s="75"/>
      <c r="K255" s="75"/>
      <c r="L255" s="75"/>
    </row>
    <row r="256" spans="6:12" s="72" customFormat="1" x14ac:dyDescent="0.25">
      <c r="F256" s="73"/>
      <c r="G256" s="73"/>
      <c r="I256" s="74"/>
      <c r="J256" s="75"/>
      <c r="K256" s="75"/>
      <c r="L256" s="75"/>
    </row>
    <row r="257" spans="6:12" s="72" customFormat="1" x14ac:dyDescent="0.25">
      <c r="F257" s="73"/>
      <c r="G257" s="73"/>
      <c r="I257" s="74"/>
      <c r="J257" s="75"/>
      <c r="K257" s="75"/>
      <c r="L257" s="75"/>
    </row>
    <row r="258" spans="6:12" s="72" customFormat="1" x14ac:dyDescent="0.25">
      <c r="F258" s="73"/>
      <c r="G258" s="73"/>
      <c r="I258" s="74"/>
      <c r="J258" s="75"/>
      <c r="K258" s="75"/>
      <c r="L258" s="75"/>
    </row>
    <row r="259" spans="6:12" s="72" customFormat="1" x14ac:dyDescent="0.25">
      <c r="F259" s="73"/>
      <c r="G259" s="73"/>
      <c r="I259" s="74"/>
      <c r="J259" s="75"/>
      <c r="K259" s="75"/>
      <c r="L259" s="75"/>
    </row>
    <row r="260" spans="6:12" s="72" customFormat="1" x14ac:dyDescent="0.25">
      <c r="F260" s="73"/>
      <c r="G260" s="73"/>
      <c r="I260" s="74"/>
      <c r="J260" s="75"/>
      <c r="K260" s="75"/>
      <c r="L260" s="75"/>
    </row>
    <row r="261" spans="6:12" s="72" customFormat="1" x14ac:dyDescent="0.25">
      <c r="F261" s="73"/>
      <c r="G261" s="73"/>
      <c r="I261" s="74"/>
      <c r="J261" s="75"/>
      <c r="K261" s="75"/>
      <c r="L261" s="75"/>
    </row>
    <row r="262" spans="6:12" s="72" customFormat="1" x14ac:dyDescent="0.25">
      <c r="F262" s="73"/>
      <c r="G262" s="73"/>
      <c r="I262" s="74"/>
      <c r="J262" s="75"/>
      <c r="K262" s="75"/>
      <c r="L262" s="75"/>
    </row>
    <row r="263" spans="6:12" s="72" customFormat="1" x14ac:dyDescent="0.25">
      <c r="F263" s="73"/>
      <c r="G263" s="73"/>
      <c r="I263" s="74"/>
      <c r="J263" s="75"/>
      <c r="K263" s="75"/>
      <c r="L263" s="75"/>
    </row>
    <row r="264" spans="6:12" s="72" customFormat="1" x14ac:dyDescent="0.25">
      <c r="F264" s="73"/>
      <c r="G264" s="73"/>
      <c r="I264" s="74"/>
      <c r="J264" s="75"/>
      <c r="K264" s="75"/>
      <c r="L264" s="75"/>
    </row>
    <row r="265" spans="6:12" s="72" customFormat="1" x14ac:dyDescent="0.25">
      <c r="F265" s="73"/>
      <c r="G265" s="73"/>
      <c r="I265" s="74"/>
      <c r="J265" s="75"/>
      <c r="K265" s="75"/>
      <c r="L265" s="75"/>
    </row>
    <row r="266" spans="6:12" s="72" customFormat="1" x14ac:dyDescent="0.25">
      <c r="F266" s="73"/>
      <c r="G266" s="73"/>
      <c r="I266" s="74"/>
      <c r="J266" s="75"/>
      <c r="K266" s="75"/>
      <c r="L266" s="75"/>
    </row>
    <row r="267" spans="6:12" s="72" customFormat="1" x14ac:dyDescent="0.25">
      <c r="F267" s="73"/>
      <c r="G267" s="73"/>
      <c r="I267" s="74"/>
      <c r="J267" s="75"/>
      <c r="K267" s="75"/>
      <c r="L267" s="75"/>
    </row>
    <row r="268" spans="6:12" s="72" customFormat="1" x14ac:dyDescent="0.25">
      <c r="F268" s="73"/>
      <c r="G268" s="73"/>
      <c r="I268" s="74"/>
      <c r="J268" s="75"/>
      <c r="K268" s="75"/>
      <c r="L268" s="75"/>
    </row>
    <row r="269" spans="6:12" s="72" customFormat="1" x14ac:dyDescent="0.25">
      <c r="F269" s="73"/>
      <c r="G269" s="73"/>
      <c r="I269" s="74"/>
      <c r="J269" s="75"/>
      <c r="K269" s="75"/>
      <c r="L269" s="75"/>
    </row>
    <row r="270" spans="6:12" s="72" customFormat="1" x14ac:dyDescent="0.25">
      <c r="F270" s="73"/>
      <c r="G270" s="73"/>
      <c r="I270" s="74"/>
      <c r="J270" s="75"/>
      <c r="K270" s="75"/>
      <c r="L270" s="75"/>
    </row>
    <row r="271" spans="6:12" s="72" customFormat="1" x14ac:dyDescent="0.25">
      <c r="F271" s="73"/>
      <c r="G271" s="73"/>
      <c r="I271" s="74"/>
      <c r="J271" s="75"/>
      <c r="K271" s="75"/>
      <c r="L271" s="75"/>
    </row>
    <row r="272" spans="6:12" s="72" customFormat="1" x14ac:dyDescent="0.25">
      <c r="F272" s="73"/>
      <c r="G272" s="73"/>
      <c r="I272" s="74"/>
      <c r="J272" s="75"/>
      <c r="K272" s="75"/>
      <c r="L272" s="75"/>
    </row>
    <row r="273" spans="6:12" s="72" customFormat="1" x14ac:dyDescent="0.25">
      <c r="F273" s="73"/>
      <c r="G273" s="73"/>
      <c r="I273" s="74"/>
      <c r="J273" s="75"/>
      <c r="K273" s="75"/>
      <c r="L273" s="75"/>
    </row>
    <row r="274" spans="6:12" s="72" customFormat="1" x14ac:dyDescent="0.25">
      <c r="F274" s="73"/>
      <c r="G274" s="73"/>
      <c r="I274" s="74"/>
      <c r="J274" s="75"/>
      <c r="K274" s="75"/>
      <c r="L274" s="75"/>
    </row>
    <row r="275" spans="6:12" s="72" customFormat="1" x14ac:dyDescent="0.25">
      <c r="F275" s="73"/>
      <c r="G275" s="73"/>
      <c r="I275" s="74"/>
      <c r="J275" s="75"/>
      <c r="K275" s="75"/>
      <c r="L275" s="75"/>
    </row>
    <row r="276" spans="6:12" s="72" customFormat="1" x14ac:dyDescent="0.25">
      <c r="F276" s="73"/>
      <c r="G276" s="73"/>
      <c r="I276" s="74"/>
      <c r="J276" s="75"/>
      <c r="K276" s="75"/>
      <c r="L276" s="75"/>
    </row>
    <row r="277" spans="6:12" s="72" customFormat="1" x14ac:dyDescent="0.25">
      <c r="F277" s="73"/>
      <c r="G277" s="73"/>
      <c r="I277" s="74"/>
      <c r="J277" s="75"/>
      <c r="K277" s="75"/>
      <c r="L277" s="75"/>
    </row>
    <row r="278" spans="6:12" s="72" customFormat="1" x14ac:dyDescent="0.25">
      <c r="F278" s="73"/>
      <c r="G278" s="73"/>
      <c r="I278" s="74"/>
      <c r="J278" s="75"/>
      <c r="K278" s="75"/>
      <c r="L278" s="75"/>
    </row>
    <row r="279" spans="6:12" s="72" customFormat="1" x14ac:dyDescent="0.25">
      <c r="F279" s="73"/>
      <c r="G279" s="73"/>
      <c r="I279" s="74"/>
      <c r="J279" s="75"/>
      <c r="K279" s="75"/>
      <c r="L279" s="75"/>
    </row>
    <row r="280" spans="6:12" s="72" customFormat="1" x14ac:dyDescent="0.25">
      <c r="F280" s="73"/>
      <c r="G280" s="73"/>
      <c r="I280" s="74"/>
      <c r="J280" s="75"/>
      <c r="K280" s="75"/>
      <c r="L280" s="75"/>
    </row>
    <row r="281" spans="6:12" s="72" customFormat="1" x14ac:dyDescent="0.25">
      <c r="F281" s="73"/>
      <c r="G281" s="73"/>
      <c r="I281" s="74"/>
      <c r="J281" s="75"/>
      <c r="K281" s="75"/>
      <c r="L281" s="75"/>
    </row>
    <row r="282" spans="6:12" s="72" customFormat="1" x14ac:dyDescent="0.25">
      <c r="F282" s="73"/>
      <c r="G282" s="73"/>
      <c r="I282" s="74"/>
      <c r="J282" s="75"/>
      <c r="K282" s="75"/>
      <c r="L282" s="75"/>
    </row>
    <row r="283" spans="6:12" s="72" customFormat="1" x14ac:dyDescent="0.25">
      <c r="F283" s="73"/>
      <c r="G283" s="73"/>
      <c r="I283" s="74"/>
      <c r="J283" s="75"/>
      <c r="K283" s="75"/>
      <c r="L283" s="75"/>
    </row>
    <row r="284" spans="6:12" s="72" customFormat="1" x14ac:dyDescent="0.25">
      <c r="F284" s="73"/>
      <c r="G284" s="73"/>
      <c r="I284" s="74"/>
      <c r="J284" s="75"/>
      <c r="K284" s="75"/>
      <c r="L284" s="75"/>
    </row>
    <row r="285" spans="6:12" s="72" customFormat="1" x14ac:dyDescent="0.25">
      <c r="F285" s="73"/>
      <c r="G285" s="73"/>
      <c r="I285" s="74"/>
      <c r="J285" s="75"/>
      <c r="K285" s="75"/>
      <c r="L285" s="75"/>
    </row>
    <row r="286" spans="6:12" s="72" customFormat="1" x14ac:dyDescent="0.25">
      <c r="F286" s="73"/>
      <c r="G286" s="73"/>
      <c r="I286" s="74"/>
      <c r="J286" s="75"/>
      <c r="K286" s="75"/>
      <c r="L286" s="75"/>
    </row>
    <row r="287" spans="6:12" s="72" customFormat="1" x14ac:dyDescent="0.25">
      <c r="F287" s="73"/>
      <c r="G287" s="73"/>
      <c r="I287" s="74"/>
      <c r="J287" s="75"/>
      <c r="K287" s="75"/>
      <c r="L287" s="75"/>
    </row>
    <row r="288" spans="6:12" s="72" customFormat="1" x14ac:dyDescent="0.25">
      <c r="F288" s="73"/>
      <c r="G288" s="73"/>
      <c r="I288" s="74"/>
      <c r="J288" s="75"/>
      <c r="K288" s="75"/>
      <c r="L288" s="75"/>
    </row>
  </sheetData>
  <sheetProtection sheet="1" objects="1" scenarios="1"/>
  <mergeCells count="4">
    <mergeCell ref="E100:H100"/>
    <mergeCell ref="E103:H103"/>
    <mergeCell ref="C86:H86"/>
    <mergeCell ref="C99:H99"/>
  </mergeCells>
  <dataValidations count="1">
    <dataValidation type="list" allowBlank="1" showInputMessage="1" showErrorMessage="1" sqref="E6" xr:uid="{00000000-0002-0000-0000-000000000000}">
      <formula1>$I$7:$I$10</formula1>
    </dataValidation>
  </dataValidations>
  <pageMargins left="0.7" right="0.7" top="0.75" bottom="0.75" header="0.3" footer="0.3"/>
  <pageSetup scale="73" fitToHeight="0" orientation="landscape" r:id="rId1"/>
  <headerFooter>
    <oddHeader>&amp;RCCCCO C-19 Response Block Grant - CRF Expenditure Report</oddHeader>
    <oddFooter>Page &amp;P of &amp;N</oddFooter>
  </headerFooter>
  <rowBreaks count="2" manualBreakCount="2">
    <brk id="43" min="1" max="7" man="1"/>
    <brk id="84" min="1"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'District Allocation'!$B$3:$B$75</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26"/>
  <sheetViews>
    <sheetView workbookViewId="0">
      <selection activeCell="C11" sqref="C11"/>
    </sheetView>
  </sheetViews>
  <sheetFormatPr defaultRowHeight="15" x14ac:dyDescent="0.25"/>
  <cols>
    <col min="3" max="3" width="14" customWidth="1"/>
    <col min="4" max="4" width="40.28515625" customWidth="1"/>
    <col min="5" max="5" width="82.28515625" style="1" customWidth="1"/>
    <col min="6" max="6" width="8.85546875" customWidth="1"/>
    <col min="7" max="7" width="154.5703125" bestFit="1" customWidth="1"/>
  </cols>
  <sheetData>
    <row r="2" spans="2:10" ht="15.75" x14ac:dyDescent="0.25">
      <c r="B2" s="8"/>
      <c r="C2" s="14" t="s">
        <v>131</v>
      </c>
      <c r="D2" s="14"/>
      <c r="E2" s="24"/>
      <c r="F2" s="8"/>
      <c r="G2" s="8"/>
      <c r="H2" s="8"/>
      <c r="I2" s="8"/>
      <c r="J2" s="8"/>
    </row>
    <row r="3" spans="2:10" ht="15.75" x14ac:dyDescent="0.25">
      <c r="B3" s="16"/>
      <c r="C3" s="14" t="s">
        <v>200</v>
      </c>
      <c r="D3" s="14" t="s">
        <v>198</v>
      </c>
      <c r="E3" s="24" t="s">
        <v>199</v>
      </c>
      <c r="F3" s="16"/>
      <c r="G3" s="16"/>
      <c r="H3" s="16"/>
      <c r="I3" s="16"/>
      <c r="J3" s="16"/>
    </row>
    <row r="4" spans="2:10" ht="47.25" x14ac:dyDescent="0.25">
      <c r="B4" s="8"/>
      <c r="C4" s="49" t="s">
        <v>179</v>
      </c>
      <c r="D4" s="51" t="str">
        <f>'COVID Block Grant CRF Report'!E11</f>
        <v>Administrative Expenses</v>
      </c>
      <c r="E4" s="52" t="s">
        <v>194</v>
      </c>
      <c r="F4" s="26"/>
      <c r="H4" s="26"/>
      <c r="I4" s="26"/>
      <c r="J4" s="16"/>
    </row>
    <row r="5" spans="2:10" ht="47.25" x14ac:dyDescent="0.25">
      <c r="B5" s="8"/>
      <c r="C5" s="49" t="s">
        <v>180</v>
      </c>
      <c r="D5" s="51" t="str">
        <f>'COVID Block Grant CRF Report'!E13</f>
        <v>Budgeted Personnel &amp; Services Diverted to a Substantially Different Use</v>
      </c>
      <c r="E5" s="52" t="s">
        <v>195</v>
      </c>
      <c r="F5" s="26"/>
      <c r="H5" s="26"/>
      <c r="I5" s="26"/>
      <c r="J5" s="16"/>
    </row>
    <row r="6" spans="2:10" ht="47.25" x14ac:dyDescent="0.25">
      <c r="B6" s="8"/>
      <c r="C6" s="49" t="s">
        <v>181</v>
      </c>
      <c r="D6" s="51" t="str">
        <f>'COVID Block Grant CRF Report'!E18</f>
        <v>COVID-19 Testing and Contact Tracing</v>
      </c>
      <c r="E6" s="52" t="s">
        <v>242</v>
      </c>
      <c r="F6" s="16"/>
      <c r="H6" s="16"/>
      <c r="I6" s="16"/>
      <c r="J6" s="16"/>
    </row>
    <row r="7" spans="2:10" ht="47.25" x14ac:dyDescent="0.25">
      <c r="B7" s="16"/>
      <c r="C7" s="49" t="s">
        <v>182</v>
      </c>
      <c r="D7" s="51" t="str">
        <f>'COVID Block Grant CRF Report'!E23</f>
        <v>Economic Support (other than Small Business, Housing, and Food Assistance)</v>
      </c>
      <c r="E7" s="52" t="s">
        <v>197</v>
      </c>
      <c r="F7" s="25"/>
      <c r="G7" s="25"/>
      <c r="H7" s="25"/>
      <c r="I7" s="25"/>
      <c r="J7" s="25"/>
    </row>
    <row r="8" spans="2:10" ht="47.25" x14ac:dyDescent="0.25">
      <c r="C8" s="49" t="s">
        <v>183</v>
      </c>
      <c r="D8" s="51" t="str">
        <f>'COVID Block Grant CRF Report'!E29</f>
        <v>Expenses Associated with the Issuance of Tax Revenue Anticipation Notes (TRANs)</v>
      </c>
      <c r="E8" s="52" t="s">
        <v>133</v>
      </c>
    </row>
    <row r="9" spans="2:10" ht="94.5" x14ac:dyDescent="0.25">
      <c r="C9" s="49" t="s">
        <v>184</v>
      </c>
      <c r="D9" s="51" t="str">
        <f>'COVID Block Grant CRF Report'!E31</f>
        <v xml:space="preserve">Facilitate Distance Learning </v>
      </c>
      <c r="E9" s="52" t="s">
        <v>201</v>
      </c>
      <c r="F9" s="44"/>
    </row>
    <row r="10" spans="2:10" ht="31.5" x14ac:dyDescent="0.25">
      <c r="C10" s="49" t="s">
        <v>185</v>
      </c>
      <c r="D10" s="51" t="str">
        <f>'COVID Block Grant CRF Report'!E39</f>
        <v>Food Programs</v>
      </c>
      <c r="E10" s="52" t="s">
        <v>202</v>
      </c>
      <c r="F10" s="44"/>
    </row>
    <row r="11" spans="2:10" ht="47.25" x14ac:dyDescent="0.25">
      <c r="C11" s="49" t="s">
        <v>186</v>
      </c>
      <c r="D11" s="51" t="str">
        <f>'COVID Block Grant CRF Report'!E44</f>
        <v>Housing Support</v>
      </c>
      <c r="E11" s="52" t="s">
        <v>203</v>
      </c>
      <c r="F11" s="44"/>
    </row>
    <row r="12" spans="2:10" ht="47.25" x14ac:dyDescent="0.25">
      <c r="C12" s="49" t="s">
        <v>187</v>
      </c>
      <c r="D12" s="51" t="str">
        <f>'COVID Block Grant CRF Report'!E49</f>
        <v>Improve Telework Capabilities for Employees</v>
      </c>
      <c r="E12" s="52" t="s">
        <v>132</v>
      </c>
      <c r="F12" s="44"/>
    </row>
    <row r="13" spans="2:10" ht="47.25" x14ac:dyDescent="0.25">
      <c r="C13" s="49" t="s">
        <v>188</v>
      </c>
      <c r="D13" s="51" t="str">
        <f>'COVID Block Grant CRF Report'!E52</f>
        <v>Medical Expenses</v>
      </c>
      <c r="E13" s="52" t="s">
        <v>207</v>
      </c>
    </row>
    <row r="14" spans="2:10" ht="15.75" x14ac:dyDescent="0.25">
      <c r="C14" s="49" t="s">
        <v>189</v>
      </c>
      <c r="D14" s="53" t="s">
        <v>226</v>
      </c>
      <c r="E14" s="50" t="s">
        <v>261</v>
      </c>
    </row>
    <row r="15" spans="2:10" ht="94.5" x14ac:dyDescent="0.25">
      <c r="C15" s="49" t="s">
        <v>190</v>
      </c>
      <c r="D15" s="53" t="str">
        <f>'COVID Block Grant CRF Report'!E56</f>
        <v>Payroll for Public Health &amp; Safety Employees</v>
      </c>
      <c r="E15" s="54" t="s">
        <v>204</v>
      </c>
      <c r="F15" s="43"/>
    </row>
    <row r="16" spans="2:10" ht="15.75" x14ac:dyDescent="0.25">
      <c r="C16" s="49" t="s">
        <v>191</v>
      </c>
      <c r="D16" s="53" t="str">
        <f>'COVID Block Grant CRF Report'!E59</f>
        <v>Personal Protective Equipment (PPE)</v>
      </c>
      <c r="E16" s="54" t="s">
        <v>206</v>
      </c>
    </row>
    <row r="17" spans="3:5" ht="31.5" x14ac:dyDescent="0.25">
      <c r="C17" s="49" t="s">
        <v>178</v>
      </c>
      <c r="D17" s="53" t="str">
        <f>'COVID Block Grant CRF Report'!E64</f>
        <v>Public Health Expenses</v>
      </c>
      <c r="E17" s="54" t="s">
        <v>205</v>
      </c>
    </row>
    <row r="18" spans="3:5" ht="15.75" x14ac:dyDescent="0.25">
      <c r="C18" s="49" t="s">
        <v>192</v>
      </c>
      <c r="D18" s="53" t="s">
        <v>227</v>
      </c>
      <c r="E18" s="50" t="s">
        <v>261</v>
      </c>
    </row>
    <row r="19" spans="3:5" ht="47.25" x14ac:dyDescent="0.25">
      <c r="C19" s="49" t="s">
        <v>193</v>
      </c>
      <c r="D19" s="53" t="str">
        <f>'COVID Block Grant CRF Report'!E73</f>
        <v>Unemployment Benefits (not reimbursed by other federal funds)</v>
      </c>
      <c r="E19" s="54" t="s">
        <v>208</v>
      </c>
    </row>
    <row r="20" spans="3:5" ht="47.25" x14ac:dyDescent="0.25">
      <c r="C20" s="49" t="s">
        <v>224</v>
      </c>
      <c r="D20" s="51" t="str">
        <f>'COVID Block Grant CRF Report'!E75</f>
        <v>Worker's Compensation</v>
      </c>
      <c r="E20" s="52" t="s">
        <v>209</v>
      </c>
    </row>
    <row r="21" spans="3:5" ht="15.75" x14ac:dyDescent="0.25">
      <c r="C21" s="49" t="s">
        <v>225</v>
      </c>
      <c r="D21" s="51" t="str">
        <f>'COVID Block Grant CRF Report'!E77</f>
        <v>Items Not Listed Above</v>
      </c>
      <c r="E21" s="50" t="s">
        <v>210</v>
      </c>
    </row>
    <row r="22" spans="3:5" ht="15.75" x14ac:dyDescent="0.25">
      <c r="C22" s="19"/>
      <c r="D22" s="19"/>
      <c r="E22" s="20"/>
    </row>
    <row r="23" spans="3:5" ht="15.75" x14ac:dyDescent="0.25">
      <c r="C23" s="19"/>
      <c r="D23" s="19"/>
      <c r="E23" s="22"/>
    </row>
    <row r="24" spans="3:5" ht="15.75" x14ac:dyDescent="0.25">
      <c r="C24" s="19"/>
      <c r="D24" s="19"/>
      <c r="E24" s="20"/>
    </row>
    <row r="25" spans="3:5" ht="15.75" x14ac:dyDescent="0.25">
      <c r="C25" s="19"/>
      <c r="D25" s="19"/>
      <c r="E25" s="20"/>
    </row>
    <row r="26" spans="3:5" ht="15.75" x14ac:dyDescent="0.25">
      <c r="E26" s="20"/>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26"/>
  <sheetViews>
    <sheetView zoomScale="70" zoomScaleNormal="70" workbookViewId="0">
      <selection activeCell="B3" sqref="B3"/>
    </sheetView>
  </sheetViews>
  <sheetFormatPr defaultColWidth="8.85546875" defaultRowHeight="15.75" x14ac:dyDescent="0.25"/>
  <cols>
    <col min="1" max="1" width="8.85546875" style="35"/>
    <col min="2" max="2" width="76.28515625" style="36" customWidth="1"/>
    <col min="3" max="3" width="56.28515625" style="36" bestFit="1" customWidth="1"/>
    <col min="4" max="4" width="48.5703125" bestFit="1" customWidth="1"/>
    <col min="5" max="5" width="86.85546875" style="35" customWidth="1"/>
    <col min="6" max="16384" width="8.85546875" style="35"/>
  </cols>
  <sheetData>
    <row r="1" spans="2:4" x14ac:dyDescent="0.25">
      <c r="D1" s="35"/>
    </row>
    <row r="2" spans="2:4" s="34" customFormat="1" x14ac:dyDescent="0.25">
      <c r="B2" s="38" t="s">
        <v>104</v>
      </c>
      <c r="C2" s="38" t="s">
        <v>103</v>
      </c>
      <c r="D2" s="39" t="s">
        <v>211</v>
      </c>
    </row>
    <row r="3" spans="2:4" x14ac:dyDescent="0.25">
      <c r="B3" s="37" t="s">
        <v>102</v>
      </c>
      <c r="C3" s="37" t="s">
        <v>92</v>
      </c>
      <c r="D3" s="37" t="s">
        <v>212</v>
      </c>
    </row>
    <row r="4" spans="2:4" x14ac:dyDescent="0.25">
      <c r="B4" s="37" t="s">
        <v>101</v>
      </c>
      <c r="C4" s="37" t="s">
        <v>92</v>
      </c>
      <c r="D4" s="37" t="s">
        <v>119</v>
      </c>
    </row>
    <row r="5" spans="2:4" x14ac:dyDescent="0.25">
      <c r="B5" s="37" t="s">
        <v>100</v>
      </c>
      <c r="C5" s="37" t="s">
        <v>92</v>
      </c>
      <c r="D5" s="37" t="s">
        <v>115</v>
      </c>
    </row>
    <row r="6" spans="2:4" ht="63" x14ac:dyDescent="0.25">
      <c r="B6" s="37" t="s">
        <v>99</v>
      </c>
      <c r="C6" s="37" t="s">
        <v>109</v>
      </c>
      <c r="D6" s="37" t="s">
        <v>215</v>
      </c>
    </row>
    <row r="7" spans="2:4" x14ac:dyDescent="0.25">
      <c r="B7" s="37" t="s">
        <v>240</v>
      </c>
      <c r="C7" s="37" t="s">
        <v>112</v>
      </c>
      <c r="D7" s="37" t="s">
        <v>92</v>
      </c>
    </row>
    <row r="8" spans="2:4" x14ac:dyDescent="0.25">
      <c r="B8" s="37" t="s">
        <v>98</v>
      </c>
      <c r="C8" s="37" t="s">
        <v>92</v>
      </c>
      <c r="D8" s="37" t="s">
        <v>118</v>
      </c>
    </row>
    <row r="9" spans="2:4" ht="47.25" x14ac:dyDescent="0.25">
      <c r="B9" s="37" t="s">
        <v>97</v>
      </c>
      <c r="C9" s="37" t="s">
        <v>105</v>
      </c>
      <c r="D9" s="37" t="s">
        <v>92</v>
      </c>
    </row>
    <row r="10" spans="2:4" ht="94.5" x14ac:dyDescent="0.25">
      <c r="B10" s="37" t="s">
        <v>114</v>
      </c>
      <c r="C10" s="37" t="s">
        <v>106</v>
      </c>
      <c r="D10" s="37" t="s">
        <v>213</v>
      </c>
    </row>
    <row r="11" spans="2:4" ht="110.25" x14ac:dyDescent="0.25">
      <c r="B11" s="37" t="s">
        <v>114</v>
      </c>
      <c r="C11" s="37" t="s">
        <v>107</v>
      </c>
      <c r="D11" s="37" t="s">
        <v>213</v>
      </c>
    </row>
    <row r="12" spans="2:4" ht="94.5" x14ac:dyDescent="0.25">
      <c r="B12" s="37" t="s">
        <v>114</v>
      </c>
      <c r="C12" s="37" t="s">
        <v>108</v>
      </c>
      <c r="D12" s="37" t="s">
        <v>214</v>
      </c>
    </row>
    <row r="13" spans="2:4" x14ac:dyDescent="0.25">
      <c r="B13" s="37" t="s">
        <v>114</v>
      </c>
      <c r="C13" s="37" t="s">
        <v>92</v>
      </c>
      <c r="D13" s="37" t="s">
        <v>92</v>
      </c>
    </row>
    <row r="14" spans="2:4" x14ac:dyDescent="0.25">
      <c r="B14" s="37" t="s">
        <v>96</v>
      </c>
      <c r="C14" s="37" t="s">
        <v>112</v>
      </c>
      <c r="D14" s="37" t="s">
        <v>217</v>
      </c>
    </row>
    <row r="15" spans="2:4" x14ac:dyDescent="0.25">
      <c r="B15" s="37" t="s">
        <v>95</v>
      </c>
      <c r="C15" s="37" t="s">
        <v>112</v>
      </c>
      <c r="D15" s="37" t="s">
        <v>216</v>
      </c>
    </row>
    <row r="16" spans="2:4" x14ac:dyDescent="0.25">
      <c r="B16" s="37" t="s">
        <v>94</v>
      </c>
      <c r="C16" s="37" t="s">
        <v>92</v>
      </c>
      <c r="D16" s="37" t="s">
        <v>117</v>
      </c>
    </row>
    <row r="17" spans="2:4" x14ac:dyDescent="0.25">
      <c r="B17" s="37" t="s">
        <v>93</v>
      </c>
      <c r="C17" s="37" t="s">
        <v>92</v>
      </c>
      <c r="D17" s="37" t="s">
        <v>92</v>
      </c>
    </row>
    <row r="18" spans="2:4" x14ac:dyDescent="0.25">
      <c r="B18" s="37" t="s">
        <v>238</v>
      </c>
      <c r="C18" s="37" t="s">
        <v>92</v>
      </c>
      <c r="D18" s="37" t="s">
        <v>92</v>
      </c>
    </row>
    <row r="19" spans="2:4" x14ac:dyDescent="0.25">
      <c r="B19" s="37" t="s">
        <v>232</v>
      </c>
      <c r="C19" s="37" t="s">
        <v>92</v>
      </c>
      <c r="D19" s="37" t="s">
        <v>119</v>
      </c>
    </row>
    <row r="20" spans="2:4" ht="47.25" x14ac:dyDescent="0.25">
      <c r="B20" s="37" t="s">
        <v>233</v>
      </c>
      <c r="C20" s="37" t="s">
        <v>110</v>
      </c>
      <c r="D20" s="37" t="s">
        <v>92</v>
      </c>
    </row>
    <row r="21" spans="2:4" x14ac:dyDescent="0.25">
      <c r="B21" s="37" t="s">
        <v>234</v>
      </c>
      <c r="C21" s="37" t="s">
        <v>111</v>
      </c>
      <c r="D21" s="37" t="s">
        <v>92</v>
      </c>
    </row>
    <row r="22" spans="2:4" x14ac:dyDescent="0.25">
      <c r="B22" s="37" t="s">
        <v>116</v>
      </c>
      <c r="C22" s="37" t="s">
        <v>92</v>
      </c>
      <c r="D22" s="37" t="s">
        <v>92</v>
      </c>
    </row>
    <row r="23" spans="2:4" x14ac:dyDescent="0.25">
      <c r="B23" s="37" t="s">
        <v>239</v>
      </c>
      <c r="C23" s="37" t="s">
        <v>92</v>
      </c>
      <c r="D23" s="37" t="s">
        <v>92</v>
      </c>
    </row>
    <row r="24" spans="2:4" x14ac:dyDescent="0.25">
      <c r="B24" s="37" t="s">
        <v>235</v>
      </c>
      <c r="C24" s="37" t="s">
        <v>92</v>
      </c>
      <c r="D24" s="37" t="s">
        <v>120</v>
      </c>
    </row>
    <row r="25" spans="2:4" x14ac:dyDescent="0.25">
      <c r="B25" s="37" t="s">
        <v>236</v>
      </c>
      <c r="C25" s="37" t="s">
        <v>92</v>
      </c>
      <c r="D25" s="37" t="s">
        <v>121</v>
      </c>
    </row>
    <row r="26" spans="2:4" ht="31.5" x14ac:dyDescent="0.25">
      <c r="B26" s="37" t="s">
        <v>237</v>
      </c>
      <c r="C26" s="37" t="s">
        <v>123</v>
      </c>
      <c r="D26" s="37" t="s">
        <v>124</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76"/>
  <sheetViews>
    <sheetView topLeftCell="B1" workbookViewId="0">
      <selection activeCell="C3" sqref="C3"/>
    </sheetView>
  </sheetViews>
  <sheetFormatPr defaultRowHeight="15" x14ac:dyDescent="0.25"/>
  <cols>
    <col min="2" max="2" width="20" bestFit="1" customWidth="1"/>
    <col min="3" max="3" width="49.85546875" customWidth="1"/>
    <col min="4" max="4" width="24.85546875" customWidth="1"/>
    <col min="5" max="5" width="16.85546875" customWidth="1"/>
  </cols>
  <sheetData>
    <row r="2" spans="2:5" ht="45" x14ac:dyDescent="0.25">
      <c r="B2" s="1" t="s">
        <v>0</v>
      </c>
      <c r="C2" s="6" t="s">
        <v>8</v>
      </c>
      <c r="D2" s="6" t="s">
        <v>9</v>
      </c>
      <c r="E2" s="6" t="s">
        <v>10</v>
      </c>
    </row>
    <row r="3" spans="2:5" ht="15.75" x14ac:dyDescent="0.25">
      <c r="B3" s="2" t="s">
        <v>11</v>
      </c>
      <c r="C3" s="4">
        <v>466958</v>
      </c>
      <c r="D3" s="4">
        <v>573196</v>
      </c>
      <c r="E3" s="4">
        <v>1040154</v>
      </c>
    </row>
    <row r="4" spans="2:5" ht="15.75" x14ac:dyDescent="0.25">
      <c r="B4" s="2" t="s">
        <v>12</v>
      </c>
      <c r="C4" s="3">
        <v>538262</v>
      </c>
      <c r="D4" s="3">
        <v>660723</v>
      </c>
      <c r="E4" s="3">
        <v>1198985</v>
      </c>
    </row>
    <row r="5" spans="2:5" ht="15.75" x14ac:dyDescent="0.25">
      <c r="B5" s="2" t="s">
        <v>13</v>
      </c>
      <c r="C5" s="3">
        <v>124694</v>
      </c>
      <c r="D5" s="3">
        <v>153064</v>
      </c>
      <c r="E5" s="3">
        <v>277758</v>
      </c>
    </row>
    <row r="6" spans="2:5" ht="15.75" x14ac:dyDescent="0.25">
      <c r="B6" s="2" t="s">
        <v>14</v>
      </c>
      <c r="C6" s="3">
        <v>507480</v>
      </c>
      <c r="D6" s="3">
        <v>622938</v>
      </c>
      <c r="E6" s="3">
        <v>1130418</v>
      </c>
    </row>
    <row r="7" spans="2:5" ht="15.75" x14ac:dyDescent="0.25">
      <c r="B7" s="2" t="s">
        <v>15</v>
      </c>
      <c r="C7" s="3">
        <v>484427</v>
      </c>
      <c r="D7" s="3">
        <v>594640</v>
      </c>
      <c r="E7" s="3">
        <v>1079067</v>
      </c>
    </row>
    <row r="8" spans="2:5" ht="15.75" x14ac:dyDescent="0.25">
      <c r="B8" s="2" t="s">
        <v>16</v>
      </c>
      <c r="C8" s="3">
        <v>0</v>
      </c>
      <c r="D8" s="3">
        <v>0</v>
      </c>
      <c r="E8" s="3">
        <v>0</v>
      </c>
    </row>
    <row r="9" spans="2:5" ht="15.75" x14ac:dyDescent="0.25">
      <c r="B9" s="2" t="s">
        <v>17</v>
      </c>
      <c r="C9" s="3">
        <v>766128</v>
      </c>
      <c r="D9" s="3">
        <v>940432</v>
      </c>
      <c r="E9" s="3">
        <v>1706560</v>
      </c>
    </row>
    <row r="10" spans="2:5" ht="15.75" x14ac:dyDescent="0.25">
      <c r="B10" s="2" t="s">
        <v>18</v>
      </c>
      <c r="C10" s="3">
        <v>765691</v>
      </c>
      <c r="D10" s="3">
        <v>939896</v>
      </c>
      <c r="E10" s="3">
        <v>1705587</v>
      </c>
    </row>
    <row r="11" spans="2:5" ht="15.75" x14ac:dyDescent="0.25">
      <c r="B11" s="2" t="s">
        <v>19</v>
      </c>
      <c r="C11" s="3">
        <v>826786</v>
      </c>
      <c r="D11" s="3">
        <v>1014890</v>
      </c>
      <c r="E11" s="3">
        <v>1841676</v>
      </c>
    </row>
    <row r="12" spans="2:5" ht="15.75" x14ac:dyDescent="0.25">
      <c r="B12" s="2" t="s">
        <v>20</v>
      </c>
      <c r="C12" s="3">
        <v>556055</v>
      </c>
      <c r="D12" s="3">
        <v>682565</v>
      </c>
      <c r="E12" s="3">
        <v>1238620</v>
      </c>
    </row>
    <row r="13" spans="2:5" ht="15.75" x14ac:dyDescent="0.25">
      <c r="B13" s="2" t="s">
        <v>21</v>
      </c>
      <c r="C13" s="3">
        <v>1492783</v>
      </c>
      <c r="D13" s="3">
        <v>1832411</v>
      </c>
      <c r="E13" s="3">
        <v>3325194</v>
      </c>
    </row>
    <row r="14" spans="2:5" ht="15.75" x14ac:dyDescent="0.25">
      <c r="B14" s="2" t="s">
        <v>22</v>
      </c>
      <c r="C14" s="3">
        <v>219658</v>
      </c>
      <c r="D14" s="3">
        <v>269633</v>
      </c>
      <c r="E14" s="3">
        <v>489291</v>
      </c>
    </row>
    <row r="15" spans="2:5" ht="15.75" x14ac:dyDescent="0.25">
      <c r="B15" s="2" t="s">
        <v>23</v>
      </c>
      <c r="C15" s="3">
        <v>1237898</v>
      </c>
      <c r="D15" s="3">
        <v>1519536</v>
      </c>
      <c r="E15" s="3">
        <v>2757434</v>
      </c>
    </row>
    <row r="16" spans="2:5" ht="15.75" x14ac:dyDescent="0.25">
      <c r="B16" s="2" t="s">
        <v>24</v>
      </c>
      <c r="C16" s="3">
        <v>70799</v>
      </c>
      <c r="D16" s="3">
        <v>86907</v>
      </c>
      <c r="E16" s="3">
        <v>157706</v>
      </c>
    </row>
    <row r="17" spans="2:5" ht="15.75" x14ac:dyDescent="0.25">
      <c r="B17" s="2" t="s">
        <v>25</v>
      </c>
      <c r="C17" s="3">
        <v>522144</v>
      </c>
      <c r="D17" s="3">
        <v>640938</v>
      </c>
      <c r="E17" s="3">
        <v>1163082</v>
      </c>
    </row>
    <row r="18" spans="2:5" ht="15.75" x14ac:dyDescent="0.25">
      <c r="B18" s="2" t="s">
        <v>26</v>
      </c>
      <c r="C18" s="3">
        <v>910376</v>
      </c>
      <c r="D18" s="3">
        <v>1117498</v>
      </c>
      <c r="E18" s="3">
        <v>2027874</v>
      </c>
    </row>
    <row r="19" spans="2:5" ht="15.75" x14ac:dyDescent="0.25">
      <c r="B19" s="2" t="s">
        <v>27</v>
      </c>
      <c r="C19" s="3">
        <v>85492</v>
      </c>
      <c r="D19" s="3">
        <v>104943</v>
      </c>
      <c r="E19" s="3">
        <v>190435</v>
      </c>
    </row>
    <row r="20" spans="2:5" ht="15.75" x14ac:dyDescent="0.25">
      <c r="B20" s="2" t="s">
        <v>28</v>
      </c>
      <c r="C20" s="3">
        <v>1140516</v>
      </c>
      <c r="D20" s="3">
        <v>1399998</v>
      </c>
      <c r="E20" s="3">
        <v>2540514</v>
      </c>
    </row>
    <row r="21" spans="2:5" ht="15.75" x14ac:dyDescent="0.25">
      <c r="B21" s="2" t="s">
        <v>29</v>
      </c>
      <c r="C21" s="3">
        <v>261316</v>
      </c>
      <c r="D21" s="3">
        <v>320769</v>
      </c>
      <c r="E21" s="3">
        <v>582085</v>
      </c>
    </row>
    <row r="22" spans="2:5" ht="15.75" x14ac:dyDescent="0.25">
      <c r="B22" s="2" t="s">
        <v>30</v>
      </c>
      <c r="C22" s="3">
        <v>676864</v>
      </c>
      <c r="D22" s="3">
        <v>830859</v>
      </c>
      <c r="E22" s="3">
        <v>1507723</v>
      </c>
    </row>
    <row r="23" spans="2:5" ht="15.75" x14ac:dyDescent="0.25">
      <c r="B23" s="2" t="s">
        <v>31</v>
      </c>
      <c r="C23" s="3">
        <v>864951</v>
      </c>
      <c r="D23" s="3">
        <v>1061738</v>
      </c>
      <c r="E23" s="3">
        <v>1926689</v>
      </c>
    </row>
    <row r="24" spans="2:5" ht="15.75" x14ac:dyDescent="0.25">
      <c r="B24" s="2" t="s">
        <v>32</v>
      </c>
      <c r="C24" s="3">
        <v>358637</v>
      </c>
      <c r="D24" s="3">
        <v>440232</v>
      </c>
      <c r="E24" s="3">
        <v>798869</v>
      </c>
    </row>
    <row r="25" spans="2:5" ht="15.75" x14ac:dyDescent="0.25">
      <c r="B25" s="2" t="s">
        <v>33</v>
      </c>
      <c r="C25" s="3">
        <v>364126</v>
      </c>
      <c r="D25" s="3">
        <v>446970</v>
      </c>
      <c r="E25" s="3">
        <v>811096</v>
      </c>
    </row>
    <row r="26" spans="2:5" ht="15.75" x14ac:dyDescent="0.25">
      <c r="B26" s="2" t="s">
        <v>34</v>
      </c>
      <c r="C26" s="3">
        <v>1053493</v>
      </c>
      <c r="D26" s="3">
        <v>1293176</v>
      </c>
      <c r="E26" s="3">
        <v>2346669</v>
      </c>
    </row>
    <row r="27" spans="2:5" ht="15.75" x14ac:dyDescent="0.25">
      <c r="B27" s="2" t="s">
        <v>35</v>
      </c>
      <c r="C27" s="3">
        <v>93210</v>
      </c>
      <c r="D27" s="3">
        <v>114416</v>
      </c>
      <c r="E27" s="3">
        <v>207626</v>
      </c>
    </row>
    <row r="28" spans="2:5" ht="15.75" x14ac:dyDescent="0.25">
      <c r="B28" s="2" t="s">
        <v>36</v>
      </c>
      <c r="C28" s="3">
        <v>82364</v>
      </c>
      <c r="D28" s="3">
        <v>101103</v>
      </c>
      <c r="E28" s="3">
        <v>183467</v>
      </c>
    </row>
    <row r="29" spans="2:5" ht="15.75" x14ac:dyDescent="0.25">
      <c r="B29" s="2" t="s">
        <v>37</v>
      </c>
      <c r="C29" s="3">
        <v>953906</v>
      </c>
      <c r="D29" s="3">
        <v>1170932</v>
      </c>
      <c r="E29" s="3">
        <v>2124838</v>
      </c>
    </row>
    <row r="30" spans="2:5" ht="15.75" x14ac:dyDescent="0.25">
      <c r="B30" s="2" t="s">
        <v>38</v>
      </c>
      <c r="C30" s="3">
        <v>4795808</v>
      </c>
      <c r="D30" s="3">
        <v>5886912</v>
      </c>
      <c r="E30" s="3">
        <v>10682720</v>
      </c>
    </row>
    <row r="31" spans="2:5" ht="15.75" x14ac:dyDescent="0.25">
      <c r="B31" s="2" t="s">
        <v>39</v>
      </c>
      <c r="C31" s="3">
        <v>2500826</v>
      </c>
      <c r="D31" s="3">
        <v>3069796</v>
      </c>
      <c r="E31" s="3">
        <v>5570622</v>
      </c>
    </row>
    <row r="32" spans="2:5" ht="15.75" x14ac:dyDescent="0.25">
      <c r="B32" s="2" t="s">
        <v>40</v>
      </c>
      <c r="C32" s="3">
        <v>166767</v>
      </c>
      <c r="D32" s="3">
        <v>204709</v>
      </c>
      <c r="E32" s="3">
        <v>371476</v>
      </c>
    </row>
    <row r="33" spans="2:5" ht="15.75" x14ac:dyDescent="0.25">
      <c r="B33" s="2" t="s">
        <v>41</v>
      </c>
      <c r="C33" s="3">
        <v>134902</v>
      </c>
      <c r="D33" s="3">
        <v>165594</v>
      </c>
      <c r="E33" s="3">
        <v>300496</v>
      </c>
    </row>
    <row r="34" spans="2:5" ht="15.75" x14ac:dyDescent="0.25">
      <c r="B34" s="2" t="s">
        <v>42</v>
      </c>
      <c r="C34" s="3">
        <v>490626</v>
      </c>
      <c r="D34" s="3">
        <v>602250</v>
      </c>
      <c r="E34" s="3">
        <v>1092876</v>
      </c>
    </row>
    <row r="35" spans="2:5" ht="15.75" x14ac:dyDescent="0.25">
      <c r="B35" s="2" t="s">
        <v>43</v>
      </c>
      <c r="C35" s="3">
        <v>499965</v>
      </c>
      <c r="D35" s="3">
        <v>613714</v>
      </c>
      <c r="E35" s="3">
        <v>1113679</v>
      </c>
    </row>
    <row r="36" spans="2:5" ht="15.75" x14ac:dyDescent="0.25">
      <c r="B36" s="2" t="s">
        <v>44</v>
      </c>
      <c r="C36" s="3">
        <v>300985</v>
      </c>
      <c r="D36" s="3">
        <v>369463</v>
      </c>
      <c r="E36" s="3">
        <v>670448</v>
      </c>
    </row>
    <row r="37" spans="2:5" ht="15.75" x14ac:dyDescent="0.25">
      <c r="B37" s="2" t="s">
        <v>45</v>
      </c>
      <c r="C37" s="3">
        <v>1597955</v>
      </c>
      <c r="D37" s="3">
        <v>1961510</v>
      </c>
      <c r="E37" s="3">
        <v>3559465</v>
      </c>
    </row>
    <row r="38" spans="2:5" ht="15.75" x14ac:dyDescent="0.25">
      <c r="B38" s="2" t="s">
        <v>46</v>
      </c>
      <c r="C38" s="3">
        <v>588068</v>
      </c>
      <c r="D38" s="3">
        <v>721861</v>
      </c>
      <c r="E38" s="3">
        <v>1309929</v>
      </c>
    </row>
    <row r="39" spans="2:5" ht="15.75" x14ac:dyDescent="0.25">
      <c r="B39" s="2" t="s">
        <v>47</v>
      </c>
      <c r="C39" s="3">
        <v>232971</v>
      </c>
      <c r="D39" s="3">
        <v>285975</v>
      </c>
      <c r="E39" s="3">
        <v>518946</v>
      </c>
    </row>
    <row r="40" spans="2:5" ht="15.75" x14ac:dyDescent="0.25">
      <c r="B40" s="2" t="s">
        <v>48</v>
      </c>
      <c r="C40" s="3">
        <v>1626010</v>
      </c>
      <c r="D40" s="3">
        <v>1995948</v>
      </c>
      <c r="E40" s="3">
        <v>3621958</v>
      </c>
    </row>
    <row r="41" spans="2:5" ht="15.75" x14ac:dyDescent="0.25">
      <c r="B41" s="2" t="s">
        <v>49</v>
      </c>
      <c r="C41" s="3">
        <v>359098</v>
      </c>
      <c r="D41" s="3">
        <v>440797</v>
      </c>
      <c r="E41" s="3">
        <v>799895</v>
      </c>
    </row>
    <row r="42" spans="2:5" ht="15.75" x14ac:dyDescent="0.25">
      <c r="B42" s="2" t="s">
        <v>50</v>
      </c>
      <c r="C42" s="3">
        <v>102785</v>
      </c>
      <c r="D42" s="3">
        <v>126170</v>
      </c>
      <c r="E42" s="3">
        <v>228955</v>
      </c>
    </row>
    <row r="43" spans="2:5" ht="15.75" x14ac:dyDescent="0.25">
      <c r="B43" s="2" t="s">
        <v>51</v>
      </c>
      <c r="C43" s="3">
        <v>877342</v>
      </c>
      <c r="D43" s="3">
        <v>1076948</v>
      </c>
      <c r="E43" s="3">
        <v>1954290</v>
      </c>
    </row>
    <row r="44" spans="2:5" ht="15.75" x14ac:dyDescent="0.25">
      <c r="B44" s="2" t="s">
        <v>52</v>
      </c>
      <c r="C44" s="3">
        <v>1167174</v>
      </c>
      <c r="D44" s="3">
        <v>1432721</v>
      </c>
      <c r="E44" s="3">
        <v>2599895</v>
      </c>
    </row>
    <row r="45" spans="2:5" ht="15.75" x14ac:dyDescent="0.25">
      <c r="B45" s="2" t="s">
        <v>53</v>
      </c>
      <c r="C45" s="3">
        <v>808943</v>
      </c>
      <c r="D45" s="3">
        <v>992988</v>
      </c>
      <c r="E45" s="3">
        <v>1801931</v>
      </c>
    </row>
    <row r="46" spans="2:5" ht="15.75" x14ac:dyDescent="0.25">
      <c r="B46" s="2" t="s">
        <v>54</v>
      </c>
      <c r="C46" s="3">
        <v>1267136</v>
      </c>
      <c r="D46" s="3">
        <v>1555426</v>
      </c>
      <c r="E46" s="3">
        <v>2822562</v>
      </c>
    </row>
    <row r="47" spans="2:5" ht="15.75" x14ac:dyDescent="0.25">
      <c r="B47" s="2" t="s">
        <v>55</v>
      </c>
      <c r="C47" s="3">
        <v>172682</v>
      </c>
      <c r="D47" s="3">
        <v>211969</v>
      </c>
      <c r="E47" s="3">
        <v>384651</v>
      </c>
    </row>
    <row r="48" spans="2:5" ht="15.75" x14ac:dyDescent="0.25">
      <c r="B48" s="2" t="s">
        <v>56</v>
      </c>
      <c r="C48" s="3">
        <v>632487</v>
      </c>
      <c r="D48" s="3">
        <v>776386</v>
      </c>
      <c r="E48" s="3">
        <v>1408873</v>
      </c>
    </row>
    <row r="49" spans="2:5" ht="15.75" x14ac:dyDescent="0.25">
      <c r="B49" s="2" t="s">
        <v>57</v>
      </c>
      <c r="C49" s="3">
        <v>1465004</v>
      </c>
      <c r="D49" s="3">
        <v>1798311</v>
      </c>
      <c r="E49" s="3">
        <v>3263315</v>
      </c>
    </row>
    <row r="50" spans="2:5" ht="15.75" x14ac:dyDescent="0.25">
      <c r="B50" s="2" t="s">
        <v>58</v>
      </c>
      <c r="C50" s="3">
        <v>747396</v>
      </c>
      <c r="D50" s="3">
        <v>917438</v>
      </c>
      <c r="E50" s="3">
        <v>1664834</v>
      </c>
    </row>
    <row r="51" spans="2:5" ht="15.75" x14ac:dyDescent="0.25">
      <c r="B51" s="2" t="s">
        <v>59</v>
      </c>
      <c r="C51" s="3">
        <v>1960928</v>
      </c>
      <c r="D51" s="3">
        <v>2407064</v>
      </c>
      <c r="E51" s="3">
        <v>4367992</v>
      </c>
    </row>
    <row r="52" spans="2:5" ht="15.75" x14ac:dyDescent="0.25">
      <c r="B52" s="2" t="s">
        <v>60</v>
      </c>
      <c r="C52" s="3">
        <v>1089518</v>
      </c>
      <c r="D52" s="3">
        <v>1337398</v>
      </c>
      <c r="E52" s="3">
        <v>2426916</v>
      </c>
    </row>
    <row r="53" spans="2:5" ht="15.75" x14ac:dyDescent="0.25">
      <c r="B53" s="2" t="s">
        <v>61</v>
      </c>
      <c r="C53" s="3">
        <v>686066</v>
      </c>
      <c r="D53" s="3">
        <v>842155</v>
      </c>
      <c r="E53" s="3">
        <v>1528221</v>
      </c>
    </row>
    <row r="54" spans="2:5" ht="15.75" x14ac:dyDescent="0.25">
      <c r="B54" s="2" t="s">
        <v>62</v>
      </c>
      <c r="C54" s="3">
        <v>598474</v>
      </c>
      <c r="D54" s="3">
        <v>734635</v>
      </c>
      <c r="E54" s="3">
        <v>1333109</v>
      </c>
    </row>
    <row r="55" spans="2:5" ht="15.75" x14ac:dyDescent="0.25">
      <c r="B55" s="2" t="s">
        <v>63</v>
      </c>
      <c r="C55" s="3">
        <v>360693</v>
      </c>
      <c r="D55" s="3">
        <v>442755</v>
      </c>
      <c r="E55" s="3">
        <v>803448</v>
      </c>
    </row>
    <row r="56" spans="2:5" ht="15.75" x14ac:dyDescent="0.25">
      <c r="B56" s="2" t="s">
        <v>64</v>
      </c>
      <c r="C56" s="3">
        <v>742060</v>
      </c>
      <c r="D56" s="3">
        <v>910888</v>
      </c>
      <c r="E56" s="3">
        <v>1652948</v>
      </c>
    </row>
    <row r="57" spans="2:5" ht="15.75" x14ac:dyDescent="0.25">
      <c r="B57" s="2" t="s">
        <v>65</v>
      </c>
      <c r="C57" s="3">
        <v>617062</v>
      </c>
      <c r="D57" s="3">
        <v>757451</v>
      </c>
      <c r="E57" s="3">
        <v>1374513</v>
      </c>
    </row>
    <row r="58" spans="2:5" ht="15.75" x14ac:dyDescent="0.25">
      <c r="B58" s="2" t="s">
        <v>66</v>
      </c>
      <c r="C58" s="3">
        <v>801150</v>
      </c>
      <c r="D58" s="3">
        <v>983422</v>
      </c>
      <c r="E58" s="3">
        <v>1784572</v>
      </c>
    </row>
    <row r="59" spans="2:5" ht="15.75" x14ac:dyDescent="0.25">
      <c r="B59" s="2" t="s">
        <v>67</v>
      </c>
      <c r="C59" s="3">
        <v>989704</v>
      </c>
      <c r="D59" s="3">
        <v>1214875</v>
      </c>
      <c r="E59" s="3">
        <v>2204579</v>
      </c>
    </row>
    <row r="60" spans="2:5" ht="15.75" x14ac:dyDescent="0.25">
      <c r="B60" s="2" t="s">
        <v>68</v>
      </c>
      <c r="C60" s="3">
        <v>502165</v>
      </c>
      <c r="D60" s="3">
        <v>616414</v>
      </c>
      <c r="E60" s="3">
        <v>1118579</v>
      </c>
    </row>
    <row r="61" spans="2:5" ht="15.75" x14ac:dyDescent="0.25">
      <c r="B61" s="2" t="s">
        <v>69</v>
      </c>
      <c r="C61" s="3">
        <v>329447</v>
      </c>
      <c r="D61" s="3">
        <v>404400</v>
      </c>
      <c r="E61" s="3">
        <v>733847</v>
      </c>
    </row>
    <row r="62" spans="2:5" ht="15.75" x14ac:dyDescent="0.25">
      <c r="B62" s="2" t="s">
        <v>70</v>
      </c>
      <c r="C62" s="3">
        <v>633177</v>
      </c>
      <c r="D62" s="3">
        <v>777232</v>
      </c>
      <c r="E62" s="3">
        <v>1410409</v>
      </c>
    </row>
    <row r="63" spans="2:5" ht="15.75" x14ac:dyDescent="0.25">
      <c r="B63" s="2" t="s">
        <v>71</v>
      </c>
      <c r="C63" s="3">
        <v>101922</v>
      </c>
      <c r="D63" s="3">
        <v>125110</v>
      </c>
      <c r="E63" s="3">
        <v>227032</v>
      </c>
    </row>
    <row r="64" spans="2:5" ht="15.75" x14ac:dyDescent="0.25">
      <c r="B64" s="2" t="s">
        <v>72</v>
      </c>
      <c r="C64" s="3">
        <v>301881</v>
      </c>
      <c r="D64" s="3">
        <v>370563</v>
      </c>
      <c r="E64" s="3">
        <v>672444</v>
      </c>
    </row>
    <row r="65" spans="2:5" ht="15.75" x14ac:dyDescent="0.25">
      <c r="B65" s="2" t="s">
        <v>73</v>
      </c>
      <c r="C65" s="3">
        <v>950688</v>
      </c>
      <c r="D65" s="3">
        <v>1166981</v>
      </c>
      <c r="E65" s="3">
        <v>2117669</v>
      </c>
    </row>
    <row r="66" spans="2:5" ht="15.75" x14ac:dyDescent="0.25">
      <c r="B66" s="2" t="s">
        <v>74</v>
      </c>
      <c r="C66" s="3">
        <v>1296905</v>
      </c>
      <c r="D66" s="3">
        <v>1591968</v>
      </c>
      <c r="E66" s="3">
        <v>2888873</v>
      </c>
    </row>
    <row r="67" spans="2:5" ht="15.75" x14ac:dyDescent="0.25">
      <c r="B67" s="2" t="s">
        <v>75</v>
      </c>
      <c r="C67" s="3">
        <v>718199</v>
      </c>
      <c r="D67" s="3">
        <v>881598</v>
      </c>
      <c r="E67" s="3">
        <v>1599797</v>
      </c>
    </row>
    <row r="68" spans="2:5" ht="15.75" x14ac:dyDescent="0.25">
      <c r="B68" s="2" t="s">
        <v>76</v>
      </c>
      <c r="C68" s="3">
        <v>1520267</v>
      </c>
      <c r="D68" s="3">
        <v>1866147</v>
      </c>
      <c r="E68" s="3">
        <v>3386414</v>
      </c>
    </row>
    <row r="69" spans="2:5" ht="15.75" x14ac:dyDescent="0.25">
      <c r="B69" s="2" t="s">
        <v>77</v>
      </c>
      <c r="C69" s="3">
        <v>1233581</v>
      </c>
      <c r="D69" s="3">
        <v>1514236</v>
      </c>
      <c r="E69" s="3">
        <v>2747817</v>
      </c>
    </row>
    <row r="70" spans="2:5" ht="15.75" x14ac:dyDescent="0.25">
      <c r="B70" s="2" t="s">
        <v>78</v>
      </c>
      <c r="C70" s="3">
        <v>449215</v>
      </c>
      <c r="D70" s="3">
        <v>551417</v>
      </c>
      <c r="E70" s="3">
        <v>1000632</v>
      </c>
    </row>
    <row r="71" spans="2:5" ht="15.75" x14ac:dyDescent="0.25">
      <c r="B71" s="2" t="s">
        <v>79</v>
      </c>
      <c r="C71" s="3">
        <v>305086</v>
      </c>
      <c r="D71" s="3">
        <v>374497</v>
      </c>
      <c r="E71" s="3">
        <v>679583</v>
      </c>
    </row>
    <row r="72" spans="2:5" ht="15.75" x14ac:dyDescent="0.25">
      <c r="B72" s="2" t="s">
        <v>80</v>
      </c>
      <c r="C72" s="3">
        <v>142182</v>
      </c>
      <c r="D72" s="3">
        <v>174531</v>
      </c>
      <c r="E72" s="3">
        <v>316713</v>
      </c>
    </row>
    <row r="73" spans="2:5" ht="15.75" x14ac:dyDescent="0.25">
      <c r="B73" s="2" t="s">
        <v>81</v>
      </c>
      <c r="C73" s="3">
        <v>541406</v>
      </c>
      <c r="D73" s="3">
        <v>664583</v>
      </c>
      <c r="E73" s="3">
        <v>1205989</v>
      </c>
    </row>
    <row r="74" spans="2:5" ht="15.75" x14ac:dyDescent="0.25">
      <c r="B74" s="2" t="s">
        <v>82</v>
      </c>
      <c r="C74" s="3">
        <v>780685</v>
      </c>
      <c r="D74" s="3">
        <v>958301</v>
      </c>
      <c r="E74" s="3">
        <v>1738986</v>
      </c>
    </row>
    <row r="75" spans="2:5" ht="15.75" x14ac:dyDescent="0.25">
      <c r="B75" s="2" t="s">
        <v>83</v>
      </c>
      <c r="C75" s="3">
        <v>362595</v>
      </c>
      <c r="D75" s="3">
        <v>445090</v>
      </c>
      <c r="E75" s="3">
        <v>807685</v>
      </c>
    </row>
    <row r="76" spans="2:5" x14ac:dyDescent="0.25">
      <c r="B76" s="5" t="s">
        <v>84</v>
      </c>
      <c r="C76" s="4">
        <v>53975000</v>
      </c>
      <c r="D76" s="4">
        <v>66255000</v>
      </c>
      <c r="E76" s="4">
        <v>120230000</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p r o p e r t i e s   x m l n s = " h t t p : / / w w w . i m a n a g e . c o m / w o r k / x m l s c h e m a " >  
     < d o c u m e n t i d > I M A N A G E ! 1 5 2 6 9 0 . 1 < / d o c u m e n t i d >  
     < s e n d e r i d > W F I N C H E @ C C C C O . E D U < / s e n d e r i d >  
     < s e n d e r e m a i l > W F I N C H E @ C C C C O . E D U < / s e n d e r e m a i l >  
     < l a s t m o d i f i e d > 2 0 2 0 - 1 2 - 2 3 T 1 2 : 2 1 : 3 6 . 0 0 0 0 0 0 0 - 0 8 : 0 0 < / l a s t m o d i f i e d >  
     < d a t a b a s e > I M A N A G E < / d a t a b a s e >  
 < / 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E4BCF4D8983C40A36124FC3310ACB6" ma:contentTypeVersion="13" ma:contentTypeDescription="Create a new document." ma:contentTypeScope="" ma:versionID="e3c2fbe620d3ccfc70b724298940e265">
  <xsd:schema xmlns:xsd="http://www.w3.org/2001/XMLSchema" xmlns:xs="http://www.w3.org/2001/XMLSchema" xmlns:p="http://schemas.microsoft.com/office/2006/metadata/properties" xmlns:ns3="c879b346-0b7d-453e-989e-4db3ade23c72" xmlns:ns4="89474bdd-c09e-4360-a4ae-bc1ba9dad73d" targetNamespace="http://schemas.microsoft.com/office/2006/metadata/properties" ma:root="true" ma:fieldsID="0ad7cd19b9cec56e576228ea7e62dc3a" ns3:_="" ns4:_="">
    <xsd:import namespace="c879b346-0b7d-453e-989e-4db3ade23c72"/>
    <xsd:import namespace="89474bdd-c09e-4360-a4ae-bc1ba9dad73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9b346-0b7d-453e-989e-4db3ade23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474bdd-c09e-4360-a4ae-bc1ba9dad73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CEA879-9A97-4E29-B0EA-35F3D6D67A65}">
  <ds:schemaRefs>
    <ds:schemaRef ds:uri="http://schemas.microsoft.com/sharepoint/v3/contenttype/forms"/>
  </ds:schemaRefs>
</ds:datastoreItem>
</file>

<file path=customXml/itemProps2.xml><?xml version="1.0" encoding="utf-8"?>
<ds:datastoreItem xmlns:ds="http://schemas.openxmlformats.org/officeDocument/2006/customXml" ds:itemID="{47E8A78F-5985-4F6E-9ADF-0BE50F56DBE8}">
  <ds:schemaRefs>
    <ds:schemaRef ds:uri="http://www.imanage.com/work/xmlschema"/>
  </ds:schemaRefs>
</ds:datastoreItem>
</file>

<file path=customXml/itemProps3.xml><?xml version="1.0" encoding="utf-8"?>
<ds:datastoreItem xmlns:ds="http://schemas.openxmlformats.org/officeDocument/2006/customXml" ds:itemID="{EA4354DA-EF15-47A9-9860-E102357205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79b346-0b7d-453e-989e-4db3ade23c72"/>
    <ds:schemaRef ds:uri="89474bdd-c09e-4360-a4ae-bc1ba9dad7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99EAC7D-7DBC-4C88-A63F-5D425A097DC7}">
  <ds:schemaRefs>
    <ds:schemaRef ds:uri="c879b346-0b7d-453e-989e-4db3ade23c72"/>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89474bdd-c09e-4360-a4ae-bc1ba9dad73d"/>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COVID Block Grant CRF Report</vt:lpstr>
      <vt:lpstr>Activity Descriptions</vt:lpstr>
      <vt:lpstr>Crosswalk of Fed &amp; State Uses</vt:lpstr>
      <vt:lpstr>District Allocation</vt:lpstr>
      <vt:lpstr>'COVID Block Grant CRF Report'!Print_Area</vt:lpstr>
    </vt:vector>
  </TitlesOfParts>
  <Company>CCCCO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Romero, Lorena</dc:creator>
  <cp:lastModifiedBy>Cathi Jacob</cp:lastModifiedBy>
  <cp:lastPrinted>2020-11-19T19:49:21Z</cp:lastPrinted>
  <dcterms:created xsi:type="dcterms:W3CDTF">2020-07-17T17:31:24Z</dcterms:created>
  <dcterms:modified xsi:type="dcterms:W3CDTF">2021-01-07T03:05:11Z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0x0101009AE4BCF4D8983C40A36124FC3310ACB6</vt:lpwstr>
  </property>
</Properties>
</file>